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rtualcomputing.biz\nlrdmfls01\TSH$\rslotboom.VIRTUAL\My Documents\Rolf\"/>
    </mc:Choice>
  </mc:AlternateContent>
  <bookViews>
    <workbookView xWindow="0" yWindow="0" windowWidth="7710" windowHeight="1200" activeTab="1"/>
  </bookViews>
  <sheets>
    <sheet name="Poule A" sheetId="2" r:id="rId1"/>
    <sheet name="Poule B" sheetId="1" r:id="rId2"/>
    <sheet name="(Kruis)finales" sheetId="3" r:id="rId3"/>
    <sheet name="Publicatie website" sheetId="4" state="hidden" r:id="rId4"/>
  </sheets>
  <definedNames>
    <definedName name="_xlnm.Print_Area" localSheetId="2">'(Kruis)finales'!$A$1:$AZ$38</definedName>
    <definedName name="_xlnm.Print_Area" localSheetId="0">'Poule A'!$A$1:$AX$39</definedName>
    <definedName name="_xlnm.Print_Area" localSheetId="1">'Poule B'!$A$1:$AX$39</definedName>
  </definedNames>
  <calcPr calcId="152511"/>
</workbook>
</file>

<file path=xl/calcChain.xml><?xml version="1.0" encoding="utf-8"?>
<calcChain xmlns="http://schemas.openxmlformats.org/spreadsheetml/2006/main">
  <c r="T37" i="3" l="1"/>
  <c r="T36" i="3"/>
  <c r="T35" i="3"/>
  <c r="T34" i="3"/>
  <c r="T33" i="3"/>
  <c r="T32" i="3"/>
  <c r="T31" i="3"/>
  <c r="T30" i="3"/>
  <c r="T29" i="3"/>
  <c r="T28" i="3"/>
  <c r="T27" i="3"/>
  <c r="C37" i="3"/>
  <c r="C36" i="3"/>
  <c r="C35" i="3"/>
  <c r="C34" i="3"/>
  <c r="C33" i="3"/>
  <c r="C32" i="3"/>
  <c r="C31" i="3"/>
  <c r="C30" i="3"/>
  <c r="C29" i="3"/>
  <c r="C28" i="3"/>
  <c r="C27" i="3"/>
  <c r="T26" i="3"/>
  <c r="C26" i="3"/>
  <c r="AK38" i="3" l="1"/>
  <c r="AH38" i="3"/>
  <c r="AN37" i="3"/>
  <c r="AN36" i="3"/>
  <c r="T38" i="1" l="1"/>
  <c r="T37" i="1"/>
  <c r="T36" i="1"/>
  <c r="T35" i="1"/>
  <c r="T34" i="1"/>
  <c r="T33" i="1"/>
  <c r="T38" i="2"/>
  <c r="T37" i="2"/>
  <c r="T36" i="2"/>
  <c r="T35" i="2"/>
  <c r="T34" i="2"/>
  <c r="T33" i="2"/>
  <c r="C38" i="1"/>
  <c r="C37" i="1"/>
  <c r="C36" i="1"/>
  <c r="C35" i="1"/>
  <c r="C34" i="1"/>
  <c r="C33" i="1"/>
  <c r="AN38" i="1"/>
  <c r="AP29" i="1"/>
  <c r="AR29" i="1" s="1"/>
  <c r="AK29" i="1"/>
  <c r="R29" i="1"/>
  <c r="AP28" i="1"/>
  <c r="AR28" i="1" s="1"/>
  <c r="AK28" i="1"/>
  <c r="R28" i="1"/>
  <c r="AP27" i="1"/>
  <c r="AR27" i="1" s="1"/>
  <c r="AK27" i="1"/>
  <c r="R27" i="1"/>
  <c r="AP24" i="1"/>
  <c r="AR24" i="1" s="1"/>
  <c r="AK24" i="1"/>
  <c r="R24" i="1"/>
  <c r="AP23" i="1"/>
  <c r="AR23" i="1" s="1"/>
  <c r="AK23" i="1"/>
  <c r="R23" i="1"/>
  <c r="AP22" i="1"/>
  <c r="AR22" i="1" s="1"/>
  <c r="AK22" i="1"/>
  <c r="R22" i="1"/>
  <c r="AP19" i="1"/>
  <c r="AR19" i="1" s="1"/>
  <c r="AK19" i="1"/>
  <c r="R19" i="1"/>
  <c r="AP18" i="1"/>
  <c r="AR18" i="1" s="1"/>
  <c r="AK18" i="1"/>
  <c r="R18" i="1"/>
  <c r="AP17" i="1"/>
  <c r="AR17" i="1" s="1"/>
  <c r="AK17" i="1"/>
  <c r="R17" i="1"/>
  <c r="AP14" i="1"/>
  <c r="AR14" i="1" s="1"/>
  <c r="AK14" i="1"/>
  <c r="R14" i="1"/>
  <c r="AP13" i="1"/>
  <c r="AR13" i="1" s="1"/>
  <c r="AK13" i="1"/>
  <c r="R13" i="1"/>
  <c r="AP12" i="1"/>
  <c r="AR12" i="1" s="1"/>
  <c r="AK12" i="1"/>
  <c r="R12" i="1"/>
  <c r="AP9" i="1"/>
  <c r="AR9" i="1" s="1"/>
  <c r="AK9" i="1"/>
  <c r="R9" i="1"/>
  <c r="C38" i="2"/>
  <c r="C37" i="2"/>
  <c r="C36" i="2"/>
  <c r="C35" i="2"/>
  <c r="C34" i="2"/>
  <c r="C33" i="2"/>
  <c r="AP29" i="2"/>
  <c r="AR29" i="2" s="1"/>
  <c r="AK29" i="2"/>
  <c r="R29" i="2"/>
  <c r="AP28" i="2"/>
  <c r="AR28" i="2" s="1"/>
  <c r="AK28" i="2"/>
  <c r="R28" i="2"/>
  <c r="AP27" i="2"/>
  <c r="AR27" i="2" s="1"/>
  <c r="AK27" i="2"/>
  <c r="R27" i="2"/>
  <c r="AP24" i="2"/>
  <c r="AR24" i="2" s="1"/>
  <c r="AK24" i="2"/>
  <c r="R24" i="2"/>
  <c r="AP23" i="2"/>
  <c r="AR23" i="2" s="1"/>
  <c r="AK23" i="2"/>
  <c r="R23" i="2"/>
  <c r="AP22" i="2"/>
  <c r="AR22" i="2" s="1"/>
  <c r="AK22" i="2"/>
  <c r="R22" i="2"/>
  <c r="AP19" i="2"/>
  <c r="AR19" i="2" s="1"/>
  <c r="AK19" i="2"/>
  <c r="R19" i="2"/>
  <c r="AP18" i="2"/>
  <c r="AR18" i="2" s="1"/>
  <c r="AK18" i="2"/>
  <c r="R18" i="2"/>
  <c r="AP17" i="2"/>
  <c r="AR17" i="2" s="1"/>
  <c r="AK17" i="2"/>
  <c r="R17" i="2"/>
  <c r="AP14" i="2"/>
  <c r="AR14" i="2" s="1"/>
  <c r="AK14" i="2"/>
  <c r="R14" i="2"/>
  <c r="AP13" i="2"/>
  <c r="AR13" i="2" s="1"/>
  <c r="AK13" i="2"/>
  <c r="R13" i="2"/>
  <c r="AP12" i="2"/>
  <c r="AR12" i="2" s="1"/>
  <c r="AK12" i="2"/>
  <c r="R12" i="2"/>
  <c r="R8" i="2"/>
  <c r="AP8" i="2"/>
  <c r="AR8" i="2" s="1"/>
  <c r="R9" i="2"/>
  <c r="AK9" i="2"/>
  <c r="AP9" i="2"/>
  <c r="AR9" i="2" s="1"/>
  <c r="AP3" i="1" l="1"/>
  <c r="T3" i="1"/>
  <c r="G3" i="1"/>
  <c r="A3" i="1"/>
  <c r="AP3" i="3"/>
  <c r="T3" i="3"/>
  <c r="G3" i="3"/>
  <c r="A3" i="3"/>
  <c r="A2" i="3"/>
  <c r="A2" i="1"/>
  <c r="AK39" i="1"/>
  <c r="AH39" i="1"/>
  <c r="AN37" i="1"/>
  <c r="AN36" i="1"/>
  <c r="AN35" i="1"/>
  <c r="AN34" i="1"/>
  <c r="AN33" i="1"/>
  <c r="AP8" i="1"/>
  <c r="AR8" i="1" s="1"/>
  <c r="AK8" i="1"/>
  <c r="R8" i="1"/>
  <c r="AP7" i="1"/>
  <c r="AR7" i="1" s="1"/>
  <c r="AK7" i="1"/>
  <c r="R7" i="1"/>
  <c r="K39" i="1" l="1"/>
  <c r="AP13" i="3"/>
  <c r="AR13" i="3" s="1"/>
  <c r="AK13" i="3"/>
  <c r="R13" i="3"/>
  <c r="AP11" i="3"/>
  <c r="AR11" i="3" s="1"/>
  <c r="AK11" i="3"/>
  <c r="R11" i="3"/>
  <c r="AP21" i="3"/>
  <c r="AR21" i="3" s="1"/>
  <c r="AK21" i="3"/>
  <c r="R21" i="3"/>
  <c r="AP19" i="3"/>
  <c r="AR19" i="3" s="1"/>
  <c r="AK19" i="3"/>
  <c r="R19" i="3"/>
  <c r="AP23" i="3"/>
  <c r="AR23" i="3" s="1"/>
  <c r="AK23" i="3"/>
  <c r="R23" i="3"/>
  <c r="AP7" i="3"/>
  <c r="AR7" i="3" s="1"/>
  <c r="AK7" i="3"/>
  <c r="R7" i="3"/>
  <c r="AP9" i="3"/>
  <c r="AR9" i="3" s="1"/>
  <c r="AK9" i="3"/>
  <c r="R9" i="3"/>
  <c r="AP15" i="3"/>
  <c r="AR15" i="3" s="1"/>
  <c r="AK15" i="3"/>
  <c r="R15" i="3"/>
  <c r="AP17" i="3"/>
  <c r="AR17" i="3" s="1"/>
  <c r="AK17" i="3"/>
  <c r="R17" i="3"/>
  <c r="AH39" i="2"/>
  <c r="AN35" i="2"/>
  <c r="R7" i="2"/>
  <c r="AK102" i="4"/>
  <c r="AH102" i="4"/>
  <c r="AN101" i="4"/>
  <c r="AN100" i="4"/>
  <c r="AN99" i="4"/>
  <c r="AN97" i="4"/>
  <c r="AN96" i="4"/>
  <c r="AP92" i="4"/>
  <c r="AR92" i="4"/>
  <c r="AK92" i="4"/>
  <c r="R92" i="4"/>
  <c r="AP91" i="4"/>
  <c r="AR91" i="4"/>
  <c r="AK91" i="4"/>
  <c r="R91" i="4"/>
  <c r="AP90" i="4"/>
  <c r="AR90" i="4"/>
  <c r="AK90" i="4"/>
  <c r="R90" i="4"/>
  <c r="AP87" i="4"/>
  <c r="AR87" i="4"/>
  <c r="AK87" i="4"/>
  <c r="R87" i="4"/>
  <c r="AP86" i="4"/>
  <c r="AR86" i="4"/>
  <c r="AK86" i="4"/>
  <c r="R86" i="4"/>
  <c r="AP85" i="4"/>
  <c r="AR85" i="4"/>
  <c r="R85" i="4"/>
  <c r="AP82" i="4"/>
  <c r="AR82" i="4" s="1"/>
  <c r="AK82" i="4"/>
  <c r="R82" i="4"/>
  <c r="AP81" i="4"/>
  <c r="AR81" i="4" s="1"/>
  <c r="AK81" i="4"/>
  <c r="R81" i="4"/>
  <c r="AP80" i="4"/>
  <c r="AR80" i="4" s="1"/>
  <c r="R80" i="4"/>
  <c r="AP77" i="4"/>
  <c r="AR77" i="4" s="1"/>
  <c r="AK77" i="4"/>
  <c r="R77" i="4"/>
  <c r="AP76" i="4"/>
  <c r="AR76" i="4" s="1"/>
  <c r="AK76" i="4"/>
  <c r="R76" i="4"/>
  <c r="AP75" i="4"/>
  <c r="AR75" i="4" s="1"/>
  <c r="AK75" i="4"/>
  <c r="R75" i="4"/>
  <c r="AP72" i="4"/>
  <c r="AR72" i="4" s="1"/>
  <c r="AK72" i="4"/>
  <c r="R72" i="4"/>
  <c r="AP71" i="4"/>
  <c r="AR71" i="4" s="1"/>
  <c r="AK71" i="4"/>
  <c r="R71" i="4"/>
  <c r="AP70" i="4"/>
  <c r="AR70" i="4" s="1"/>
  <c r="AK70" i="4"/>
  <c r="AK65" i="4"/>
  <c r="K65" i="4" s="1"/>
  <c r="AH65" i="4"/>
  <c r="AN64" i="4"/>
  <c r="AN63" i="4"/>
  <c r="AN62" i="4"/>
  <c r="AN61" i="4"/>
  <c r="AN60" i="4"/>
  <c r="AN59" i="4"/>
  <c r="AP55" i="4"/>
  <c r="AR55" i="4" s="1"/>
  <c r="AK55" i="4"/>
  <c r="R55" i="4"/>
  <c r="AP54" i="4"/>
  <c r="AR54" i="4" s="1"/>
  <c r="AK54" i="4"/>
  <c r="R54" i="4"/>
  <c r="AP53" i="4"/>
  <c r="AR53" i="4" s="1"/>
  <c r="AK53" i="4"/>
  <c r="R53" i="4"/>
  <c r="AP51" i="4"/>
  <c r="AR51" i="4" s="1"/>
  <c r="R51" i="4"/>
  <c r="AP50" i="4"/>
  <c r="AR50" i="4" s="1"/>
  <c r="AK50" i="4"/>
  <c r="R50" i="4"/>
  <c r="AP49" i="4"/>
  <c r="AR49" i="4" s="1"/>
  <c r="AK49" i="4"/>
  <c r="R49" i="4"/>
  <c r="AP47" i="4"/>
  <c r="AR47" i="4" s="1"/>
  <c r="AK47" i="4"/>
  <c r="R47" i="4"/>
  <c r="AP46" i="4"/>
  <c r="AR46" i="4" s="1"/>
  <c r="AK46" i="4"/>
  <c r="R46" i="4"/>
  <c r="AP45" i="4"/>
  <c r="AR45" i="4" s="1"/>
  <c r="AK45" i="4"/>
  <c r="R45" i="4"/>
  <c r="AP43" i="4"/>
  <c r="AR43" i="4" s="1"/>
  <c r="AK43" i="4"/>
  <c r="R43" i="4"/>
  <c r="AP42" i="4"/>
  <c r="AR42" i="4" s="1"/>
  <c r="AK42" i="4"/>
  <c r="R42" i="4"/>
  <c r="AP41" i="4"/>
  <c r="AR41" i="4" s="1"/>
  <c r="AK41" i="4"/>
  <c r="R41" i="4"/>
  <c r="AP39" i="4"/>
  <c r="AR39" i="4" s="1"/>
  <c r="AK39" i="4"/>
  <c r="R39" i="4"/>
  <c r="AP38" i="4"/>
  <c r="AR38" i="4" s="1"/>
  <c r="AK38" i="4"/>
  <c r="R38" i="4"/>
  <c r="AP37" i="4"/>
  <c r="AR37" i="4" s="1"/>
  <c r="AK37" i="4"/>
  <c r="AK32" i="4"/>
  <c r="K32" i="4" s="1"/>
  <c r="AH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P16" i="4"/>
  <c r="AR16" i="4" s="1"/>
  <c r="AK16" i="4"/>
  <c r="R16" i="4"/>
  <c r="AP13" i="4"/>
  <c r="AR13" i="4" s="1"/>
  <c r="AK13" i="4"/>
  <c r="R13" i="4"/>
  <c r="AP10" i="4"/>
  <c r="AR10" i="4" s="1"/>
  <c r="AK10" i="4"/>
  <c r="R10" i="4"/>
  <c r="AP8" i="4"/>
  <c r="AR8" i="4" s="1"/>
  <c r="AK8" i="4"/>
  <c r="AN32" i="3"/>
  <c r="AN33" i="3"/>
  <c r="AN34" i="3"/>
  <c r="AN35" i="3"/>
  <c r="AN31" i="3"/>
  <c r="AN30" i="3"/>
  <c r="AN29" i="3"/>
  <c r="AN28" i="3"/>
  <c r="AN27" i="3"/>
  <c r="AN26" i="3"/>
  <c r="AK39" i="2"/>
  <c r="AN38" i="2"/>
  <c r="AN37" i="2"/>
  <c r="AN36" i="2"/>
  <c r="AN34" i="2"/>
  <c r="AN33" i="2"/>
  <c r="AP7" i="2"/>
  <c r="AR7" i="2" s="1"/>
  <c r="K102" i="4" l="1"/>
  <c r="K39" i="2"/>
  <c r="K38" i="3"/>
  <c r="G3" i="4" l="1"/>
</calcChain>
</file>

<file path=xl/sharedStrings.xml><?xml version="1.0" encoding="utf-8"?>
<sst xmlns="http://schemas.openxmlformats.org/spreadsheetml/2006/main" count="545" uniqueCount="108">
  <si>
    <t>Uitslag 1e ronde</t>
  </si>
  <si>
    <t>Speler A</t>
  </si>
  <si>
    <t>pp</t>
  </si>
  <si>
    <t>car</t>
  </si>
  <si>
    <t>brt</t>
  </si>
  <si>
    <t>moy</t>
  </si>
  <si>
    <t>hs</t>
  </si>
  <si>
    <t>Speler B</t>
  </si>
  <si>
    <t>-</t>
  </si>
  <si>
    <t>Uitslag 2e ronde</t>
  </si>
  <si>
    <t>Uitslag 3e ronde</t>
  </si>
  <si>
    <t>Uitslag 4e ronde</t>
  </si>
  <si>
    <t>Uitslag 5e ronde</t>
  </si>
  <si>
    <t>Eindstand</t>
  </si>
  <si>
    <t>bnr.</t>
  </si>
  <si>
    <t>naam</t>
  </si>
  <si>
    <t xml:space="preserve">vereniging </t>
  </si>
  <si>
    <t>pnt.</t>
  </si>
  <si>
    <t>car.</t>
  </si>
  <si>
    <t>brt.</t>
  </si>
  <si>
    <t>moy.</t>
  </si>
  <si>
    <t>h.s.</t>
  </si>
  <si>
    <t>p/m.</t>
  </si>
  <si>
    <t>Speeldata:</t>
  </si>
  <si>
    <t>POULE A</t>
  </si>
  <si>
    <t>Poule-gemiddelde:</t>
  </si>
  <si>
    <t>POULE B</t>
  </si>
  <si>
    <t>(KRUIS)FINALES</t>
  </si>
  <si>
    <t>Kruisfinales</t>
  </si>
  <si>
    <t>Om de 3e en 4e plaats</t>
  </si>
  <si>
    <t>FINALE</t>
  </si>
  <si>
    <t>Toernooigemiddelde</t>
  </si>
  <si>
    <t>350.00</t>
  </si>
  <si>
    <t>175.00</t>
  </si>
  <si>
    <t>116.66</t>
  </si>
  <si>
    <t>Roij van Raaij</t>
  </si>
  <si>
    <t>Demi Pattiruhu</t>
  </si>
  <si>
    <t>Sam van Etten</t>
  </si>
  <si>
    <t>Dennis Timmers</t>
  </si>
  <si>
    <t>Hans Klok</t>
  </si>
  <si>
    <t>René Tull</t>
  </si>
  <si>
    <t>BV de Ram</t>
  </si>
  <si>
    <t>Horna</t>
  </si>
  <si>
    <t>BV Ellenkamp</t>
  </si>
  <si>
    <t>Kamper Biljartclub 1911</t>
  </si>
  <si>
    <t>B.I.O.S.</t>
  </si>
  <si>
    <t>BV de Hazelaar</t>
  </si>
  <si>
    <t>Martijn Egbers</t>
  </si>
  <si>
    <t>Raymund Swertz</t>
  </si>
  <si>
    <t>Ferry Jong</t>
  </si>
  <si>
    <t>Micha van Bochem</t>
  </si>
  <si>
    <t>Erik van der Linden</t>
  </si>
  <si>
    <t>BV de Veemarkt</t>
  </si>
  <si>
    <t>Kaketoe  '80</t>
  </si>
  <si>
    <t>Rembrandt</t>
  </si>
  <si>
    <t>Gertjan Veldhuizen</t>
  </si>
  <si>
    <t>Afmelding</t>
  </si>
  <si>
    <t>Raymund swertz</t>
  </si>
  <si>
    <t>UITSLAGEN POULE A</t>
  </si>
  <si>
    <t>UITSLAGEN POULE B</t>
  </si>
  <si>
    <t>SIMONIS BILJARTLAKENS libre groot ereklasse</t>
  </si>
  <si>
    <t>350 car</t>
  </si>
  <si>
    <t>Gespeeld in Winschoten</t>
  </si>
  <si>
    <t>Om de 7e en 8e plaats</t>
  </si>
  <si>
    <t>Om de 5e en 6e plaats</t>
  </si>
  <si>
    <t>A3 - B4</t>
  </si>
  <si>
    <t>A4 - B3</t>
  </si>
  <si>
    <t>A1 - B2</t>
  </si>
  <si>
    <t>A2 - B1</t>
  </si>
  <si>
    <t>A5-B5 Om de 9e en 10e plaats</t>
  </si>
  <si>
    <t>Rng</t>
  </si>
  <si>
    <t>KIES SPELER</t>
  </si>
  <si>
    <t>NK libre klein derde klase jeugd</t>
  </si>
  <si>
    <t>7 en 8 oktober 2017</t>
  </si>
  <si>
    <t>Gespeeld in Hoogeveen (H.B.C.)</t>
  </si>
  <si>
    <t>30 car</t>
  </si>
  <si>
    <t>D. Schrijver (Dennis)</t>
  </si>
  <si>
    <t>D. Kortsmit (Danick)</t>
  </si>
  <si>
    <t>B.J.H. van de Valk (Bart)</t>
  </si>
  <si>
    <t>D. Klappe (Dennis)</t>
  </si>
  <si>
    <t>TGH Meulepas (Thijs)</t>
  </si>
  <si>
    <t>L. Emons (Lukas)</t>
  </si>
  <si>
    <t>D.A.G. Biemans (Dylan)</t>
  </si>
  <si>
    <t>D. Theunisz (Djami)</t>
  </si>
  <si>
    <t>D.J. Dekkers (Dante)</t>
  </si>
  <si>
    <t>S.B. Lenting (Sebas)</t>
  </si>
  <si>
    <t>Bondsnr</t>
  </si>
  <si>
    <t>Vereniging</t>
  </si>
  <si>
    <t>BC de Liefhebber</t>
  </si>
  <si>
    <t>JBV Amorti</t>
  </si>
  <si>
    <t xml:space="preserve">BC Zeeland </t>
  </si>
  <si>
    <t>Kamper B.C. 1911</t>
  </si>
  <si>
    <t>J. B. C. W.</t>
  </si>
  <si>
    <t>E.G.B.</t>
  </si>
  <si>
    <t>M. Zomerdijk (Mike)</t>
  </si>
  <si>
    <t>T. Meulepas (Thijs)</t>
  </si>
  <si>
    <t>S. Lenting (Stefan)</t>
  </si>
  <si>
    <t>D. Kortsmit (Dannick)</t>
  </si>
  <si>
    <t>Kamper BC 1911</t>
  </si>
  <si>
    <t>0.96</t>
  </si>
  <si>
    <t>0.85</t>
  </si>
  <si>
    <t>0.75</t>
  </si>
  <si>
    <t>0.40</t>
  </si>
  <si>
    <t>0.00</t>
  </si>
  <si>
    <t>1.30</t>
  </si>
  <si>
    <t>0.73</t>
  </si>
  <si>
    <t>0.81</t>
  </si>
  <si>
    <t>0.43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</si>
</sst>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b/>
      <sz val="16"/>
      <color indexed="17"/>
      <name val="Bookman Old Style"/>
      <family val="1"/>
    </font>
    <font>
      <sz val="12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16"/>
      <name val="Bookman Old Style"/>
      <family val="1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</font>
    <font>
      <i/>
      <sz val="9"/>
      <color theme="0"/>
      <name val="Calibri"/>
      <family val="2"/>
    </font>
    <font>
      <sz val="9"/>
      <color theme="0"/>
      <name val="Calibri"/>
      <family val="2"/>
      <scheme val="minor"/>
    </font>
    <font>
      <b/>
      <sz val="16"/>
      <color theme="0"/>
      <name val="Bookman Old Style"/>
      <family val="1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Times New Roman"/>
      <family val="1"/>
    </font>
    <font>
      <b/>
      <sz val="9"/>
      <color theme="0" tint="-0.14999847407452621"/>
      <name val="Arial"/>
      <family val="2"/>
    </font>
    <font>
      <i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9"/>
      <color theme="0"/>
      <name val="Calibri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" fontId="9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2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1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2" fillId="0" borderId="0" xfId="0" applyFont="1" applyFill="1" applyProtection="1"/>
    <xf numFmtId="0" fontId="21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5" fillId="0" borderId="0" xfId="0" applyFont="1" applyFill="1" applyProtection="1"/>
    <xf numFmtId="0" fontId="21" fillId="0" borderId="0" xfId="0" applyFont="1" applyFill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left" vertical="center"/>
    </xf>
    <xf numFmtId="0" fontId="29" fillId="0" borderId="0" xfId="0" applyFont="1" applyFill="1" applyProtection="1"/>
    <xf numFmtId="0" fontId="29" fillId="0" borderId="0" xfId="0" applyFont="1" applyFill="1" applyAlignment="1" applyProtection="1">
      <alignment horizontal="left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left"/>
    </xf>
    <xf numFmtId="0" fontId="22" fillId="3" borderId="0" xfId="0" applyFont="1" applyFill="1" applyProtection="1"/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Protection="1"/>
    <xf numFmtId="0" fontId="23" fillId="3" borderId="0" xfId="0" applyFont="1" applyFill="1" applyProtection="1"/>
    <xf numFmtId="0" fontId="24" fillId="3" borderId="0" xfId="0" applyFont="1" applyFill="1" applyProtection="1"/>
    <xf numFmtId="0" fontId="25" fillId="3" borderId="0" xfId="0" applyFont="1" applyFill="1" applyProtection="1"/>
    <xf numFmtId="0" fontId="21" fillId="3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2" fontId="5" fillId="4" borderId="6" xfId="0" applyNumberFormat="1" applyFont="1" applyFill="1" applyBorder="1" applyAlignment="1" applyProtection="1">
      <alignment horizontal="center" vertical="center"/>
      <protection locked="0"/>
    </xf>
    <xf numFmtId="2" fontId="5" fillId="4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  <protection locked="0"/>
    </xf>
    <xf numFmtId="2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vertical="center"/>
    </xf>
    <xf numFmtId="2" fontId="9" fillId="4" borderId="6" xfId="0" applyNumberFormat="1" applyFont="1" applyFill="1" applyBorder="1" applyAlignment="1" applyProtection="1">
      <alignment horizontal="center" vertical="center"/>
      <protection locked="0"/>
    </xf>
    <xf numFmtId="2" fontId="9" fillId="4" borderId="6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1" fontId="5" fillId="3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left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</xf>
    <xf numFmtId="1" fontId="5" fillId="3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/>
    </xf>
    <xf numFmtId="1" fontId="5" fillId="0" borderId="7" xfId="0" applyNumberFormat="1" applyFont="1" applyFill="1" applyBorder="1" applyAlignment="1" applyProtection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10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27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51</xdr:col>
      <xdr:colOff>104774</xdr:colOff>
      <xdr:row>0</xdr:row>
      <xdr:rowOff>1504950</xdr:rowOff>
    </xdr:to>
    <xdr:pic>
      <xdr:nvPicPr>
        <xdr:cNvPr id="31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34074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4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49</xdr:col>
      <xdr:colOff>95250</xdr:colOff>
      <xdr:row>33</xdr:row>
      <xdr:rowOff>1504950</xdr:rowOff>
    </xdr:to>
    <xdr:pic>
      <xdr:nvPicPr>
        <xdr:cNvPr id="42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49</xdr:col>
      <xdr:colOff>95250</xdr:colOff>
      <xdr:row>66</xdr:row>
      <xdr:rowOff>1504950</xdr:rowOff>
    </xdr:to>
    <xdr:pic>
      <xdr:nvPicPr>
        <xdr:cNvPr id="42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44"/>
  <sheetViews>
    <sheetView topLeftCell="A17" zoomScaleNormal="100" workbookViewId="0">
      <selection activeCell="AU39" sqref="AU39"/>
    </sheetView>
  </sheetViews>
  <sheetFormatPr defaultColWidth="1.73046875" defaultRowHeight="15.4" x14ac:dyDescent="0.45"/>
  <cols>
    <col min="1" max="56" width="1.73046875" style="6"/>
    <col min="57" max="59" width="1.73046875" style="6" customWidth="1"/>
    <col min="60" max="60" width="1.73046875" style="6"/>
    <col min="61" max="61" width="19.3984375" style="95" bestFit="1" customWidth="1"/>
    <col min="62" max="73" width="1.73046875" style="72" customWidth="1"/>
    <col min="74" max="74" width="7.59765625" style="72" customWidth="1"/>
    <col min="75" max="75" width="15.73046875" style="72" bestFit="1" customWidth="1"/>
    <col min="76" max="86" width="1.73046875" style="6" customWidth="1"/>
    <col min="87" max="16384" width="1.73046875" style="6"/>
  </cols>
  <sheetData>
    <row r="1" spans="1:84" s="2" customFormat="1" ht="150" customHeight="1" x14ac:dyDescent="0.55000000000000004">
      <c r="A1" s="1"/>
      <c r="BH1" s="59"/>
      <c r="BI1" s="90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59"/>
      <c r="BY1" s="59"/>
      <c r="BZ1" s="59"/>
      <c r="CA1" s="59"/>
      <c r="CB1" s="59"/>
      <c r="CC1" s="59"/>
      <c r="CD1" s="59"/>
      <c r="CE1" s="59"/>
      <c r="CF1" s="59"/>
    </row>
    <row r="2" spans="1:84" s="7" customFormat="1" ht="20.100000000000001" customHeight="1" x14ac:dyDescent="0.35">
      <c r="A2" s="123" t="s">
        <v>72</v>
      </c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BI2" s="96" t="s">
        <v>71</v>
      </c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73" t="s">
        <v>86</v>
      </c>
      <c r="BW2" s="97" t="s">
        <v>87</v>
      </c>
      <c r="BX2" s="74"/>
      <c r="BY2" s="74"/>
      <c r="BZ2" s="74"/>
      <c r="CA2" s="74"/>
      <c r="CB2" s="74"/>
      <c r="CC2" s="74"/>
      <c r="CE2" s="8"/>
    </row>
    <row r="3" spans="1:84" s="38" customFormat="1" ht="20.100000000000001" customHeight="1" x14ac:dyDescent="0.35">
      <c r="A3" s="157" t="s">
        <v>23</v>
      </c>
      <c r="B3" s="157"/>
      <c r="C3" s="157"/>
      <c r="D3" s="157"/>
      <c r="E3" s="157"/>
      <c r="F3" s="157"/>
      <c r="G3" s="126" t="s">
        <v>73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37"/>
      <c r="T3" s="126" t="s">
        <v>74</v>
      </c>
      <c r="U3" s="126"/>
      <c r="V3" s="126"/>
      <c r="W3" s="126"/>
      <c r="X3" s="126"/>
      <c r="Y3" s="126"/>
      <c r="Z3" s="126"/>
      <c r="AA3" s="126"/>
      <c r="AB3" s="126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37"/>
      <c r="AP3" s="126" t="s">
        <v>75</v>
      </c>
      <c r="AQ3" s="126"/>
      <c r="AR3" s="126"/>
      <c r="AS3" s="126"/>
      <c r="AT3" s="126"/>
      <c r="AU3" s="126"/>
      <c r="AV3" s="126"/>
      <c r="AW3" s="126"/>
      <c r="AX3" s="126"/>
      <c r="BI3" s="96" t="s">
        <v>76</v>
      </c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73">
        <v>223722</v>
      </c>
      <c r="BW3" s="97" t="s">
        <v>88</v>
      </c>
      <c r="BX3" s="75"/>
      <c r="BY3" s="75"/>
      <c r="BZ3" s="75"/>
      <c r="CA3" s="75"/>
      <c r="CB3" s="75"/>
      <c r="CC3" s="75"/>
    </row>
    <row r="4" spans="1:84" s="8" customFormat="1" ht="20.100000000000001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I4" s="96" t="s">
        <v>78</v>
      </c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73">
        <v>236090</v>
      </c>
      <c r="BW4" s="97" t="s">
        <v>90</v>
      </c>
      <c r="BX4" s="76"/>
      <c r="BY4" s="76"/>
      <c r="BZ4" s="76"/>
      <c r="CA4" s="76"/>
      <c r="CB4" s="76"/>
      <c r="CC4" s="76"/>
    </row>
    <row r="5" spans="1:84" s="8" customFormat="1" ht="20.100000000000001" customHeight="1" x14ac:dyDescent="0.35">
      <c r="A5" s="24" t="s">
        <v>24</v>
      </c>
      <c r="B5" s="25"/>
      <c r="C5" s="25"/>
      <c r="D5" s="25"/>
      <c r="E5" s="25"/>
      <c r="F5" s="25"/>
      <c r="U5" s="155" t="s">
        <v>0</v>
      </c>
      <c r="V5" s="156"/>
      <c r="W5" s="156"/>
      <c r="X5" s="156"/>
      <c r="Y5" s="156"/>
      <c r="Z5" s="156"/>
      <c r="AA5" s="156"/>
      <c r="AB5" s="156"/>
      <c r="AC5" s="7"/>
      <c r="AD5" s="7"/>
      <c r="AE5" s="7"/>
      <c r="BI5" s="96" t="s">
        <v>83</v>
      </c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73">
        <v>247986</v>
      </c>
      <c r="BW5" s="97" t="s">
        <v>90</v>
      </c>
      <c r="BX5" s="76"/>
      <c r="BY5" s="76"/>
      <c r="BZ5" s="76"/>
      <c r="CA5" s="76"/>
      <c r="CB5" s="76"/>
      <c r="CC5" s="76"/>
    </row>
    <row r="6" spans="1:84" s="7" customFormat="1" ht="20.100000000000001" customHeight="1" x14ac:dyDescent="0.35">
      <c r="A6" s="145" t="s">
        <v>1</v>
      </c>
      <c r="B6" s="145"/>
      <c r="C6" s="145"/>
      <c r="D6" s="145"/>
      <c r="E6" s="145"/>
      <c r="F6" s="145"/>
      <c r="G6" s="145"/>
      <c r="H6" s="145"/>
      <c r="I6" s="145"/>
      <c r="J6" s="145"/>
      <c r="K6" s="146" t="s">
        <v>2</v>
      </c>
      <c r="L6" s="146"/>
      <c r="M6" s="139" t="s">
        <v>3</v>
      </c>
      <c r="N6" s="139"/>
      <c r="O6" s="139"/>
      <c r="P6" s="139" t="s">
        <v>4</v>
      </c>
      <c r="Q6" s="139"/>
      <c r="R6" s="139" t="s">
        <v>5</v>
      </c>
      <c r="S6" s="139"/>
      <c r="T6" s="139"/>
      <c r="U6" s="139"/>
      <c r="V6" s="139" t="s">
        <v>6</v>
      </c>
      <c r="W6" s="139"/>
      <c r="X6" s="139"/>
      <c r="Y6" s="139"/>
      <c r="Z6" s="139"/>
      <c r="AA6" s="145" t="s">
        <v>7</v>
      </c>
      <c r="AB6" s="145"/>
      <c r="AC6" s="145"/>
      <c r="AD6" s="145"/>
      <c r="AE6" s="145"/>
      <c r="AF6" s="145"/>
      <c r="AG6" s="145"/>
      <c r="AH6" s="145"/>
      <c r="AI6" s="145"/>
      <c r="AJ6" s="145"/>
      <c r="AK6" s="146" t="s">
        <v>2</v>
      </c>
      <c r="AL6" s="146"/>
      <c r="AM6" s="139" t="s">
        <v>3</v>
      </c>
      <c r="AN6" s="139"/>
      <c r="AO6" s="139"/>
      <c r="AP6" s="139" t="s">
        <v>4</v>
      </c>
      <c r="AQ6" s="139"/>
      <c r="AR6" s="139" t="s">
        <v>5</v>
      </c>
      <c r="AS6" s="139"/>
      <c r="AT6" s="139"/>
      <c r="AU6" s="139"/>
      <c r="AV6" s="139" t="s">
        <v>6</v>
      </c>
      <c r="AW6" s="139"/>
      <c r="AX6" s="139"/>
      <c r="BI6" s="96" t="s">
        <v>95</v>
      </c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73">
        <v>248122</v>
      </c>
      <c r="BW6" s="97" t="s">
        <v>90</v>
      </c>
      <c r="BX6" s="74"/>
      <c r="BY6" s="74"/>
      <c r="BZ6" s="74"/>
      <c r="CA6" s="74"/>
      <c r="CB6" s="74"/>
      <c r="CC6" s="74"/>
      <c r="CE6" s="8"/>
    </row>
    <row r="7" spans="1:84" s="8" customFormat="1" ht="20.100000000000001" customHeight="1" x14ac:dyDescent="0.35">
      <c r="A7" s="130" t="s">
        <v>83</v>
      </c>
      <c r="B7" s="131"/>
      <c r="C7" s="131"/>
      <c r="D7" s="131"/>
      <c r="E7" s="131"/>
      <c r="F7" s="131"/>
      <c r="G7" s="131"/>
      <c r="H7" s="131"/>
      <c r="I7" s="131"/>
      <c r="J7" s="132"/>
      <c r="K7" s="141">
        <v>2</v>
      </c>
      <c r="L7" s="142"/>
      <c r="M7" s="109">
        <v>30</v>
      </c>
      <c r="N7" s="110"/>
      <c r="O7" s="111"/>
      <c r="P7" s="109">
        <v>50</v>
      </c>
      <c r="Q7" s="111"/>
      <c r="R7" s="133">
        <f>IF(ISBLANK(P7),"",ROUNDDOWN(M7/P7,2))</f>
        <v>0.6</v>
      </c>
      <c r="S7" s="134"/>
      <c r="T7" s="134"/>
      <c r="U7" s="135"/>
      <c r="V7" s="109">
        <v>3</v>
      </c>
      <c r="W7" s="110"/>
      <c r="X7" s="111"/>
      <c r="Y7" s="128" t="s">
        <v>8</v>
      </c>
      <c r="Z7" s="129"/>
      <c r="AA7" s="130" t="s">
        <v>95</v>
      </c>
      <c r="AB7" s="131"/>
      <c r="AC7" s="131"/>
      <c r="AD7" s="131"/>
      <c r="AE7" s="131"/>
      <c r="AF7" s="131"/>
      <c r="AG7" s="131"/>
      <c r="AH7" s="131"/>
      <c r="AI7" s="131"/>
      <c r="AJ7" s="132"/>
      <c r="AK7" s="128">
        <v>0</v>
      </c>
      <c r="AL7" s="129"/>
      <c r="AM7" s="109">
        <v>17</v>
      </c>
      <c r="AN7" s="110"/>
      <c r="AO7" s="111"/>
      <c r="AP7" s="128">
        <f>IF(ISBLANK(P7),"",P7)</f>
        <v>50</v>
      </c>
      <c r="AQ7" s="129"/>
      <c r="AR7" s="133">
        <f>IF(ISTEXT(AP7),"",ROUNDDOWN(AM7/AP7,2))</f>
        <v>0.34</v>
      </c>
      <c r="AS7" s="134"/>
      <c r="AT7" s="134"/>
      <c r="AU7" s="135"/>
      <c r="AV7" s="109">
        <v>3</v>
      </c>
      <c r="AW7" s="110"/>
      <c r="AX7" s="111"/>
      <c r="BI7" s="96" t="s">
        <v>96</v>
      </c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73">
        <v>250243</v>
      </c>
      <c r="BW7" s="97" t="s">
        <v>93</v>
      </c>
      <c r="BX7" s="76"/>
      <c r="BY7" s="76"/>
      <c r="BZ7" s="76"/>
      <c r="CA7" s="76"/>
      <c r="CB7" s="76"/>
      <c r="CC7" s="76"/>
    </row>
    <row r="8" spans="1:84" s="8" customFormat="1" ht="20.100000000000001" customHeight="1" x14ac:dyDescent="0.35">
      <c r="A8" s="130" t="s">
        <v>96</v>
      </c>
      <c r="B8" s="131"/>
      <c r="C8" s="131"/>
      <c r="D8" s="131"/>
      <c r="E8" s="131"/>
      <c r="F8" s="131"/>
      <c r="G8" s="131"/>
      <c r="H8" s="131"/>
      <c r="I8" s="131"/>
      <c r="J8" s="132"/>
      <c r="K8" s="141">
        <v>0</v>
      </c>
      <c r="L8" s="142"/>
      <c r="M8" s="109">
        <v>14</v>
      </c>
      <c r="N8" s="110"/>
      <c r="O8" s="111"/>
      <c r="P8" s="109">
        <v>45</v>
      </c>
      <c r="Q8" s="111"/>
      <c r="R8" s="133">
        <f>IF(ISBLANK(P8),"",ROUNDDOWN(M8/P8,2))</f>
        <v>0.31</v>
      </c>
      <c r="S8" s="134"/>
      <c r="T8" s="134"/>
      <c r="U8" s="135"/>
      <c r="V8" s="109">
        <v>3</v>
      </c>
      <c r="W8" s="110"/>
      <c r="X8" s="111"/>
      <c r="Y8" s="128" t="s">
        <v>8</v>
      </c>
      <c r="Z8" s="129"/>
      <c r="AA8" s="130" t="s">
        <v>78</v>
      </c>
      <c r="AB8" s="131"/>
      <c r="AC8" s="131"/>
      <c r="AD8" s="131"/>
      <c r="AE8" s="131"/>
      <c r="AF8" s="131"/>
      <c r="AG8" s="131"/>
      <c r="AH8" s="131"/>
      <c r="AI8" s="131"/>
      <c r="AJ8" s="132"/>
      <c r="AK8" s="128">
        <v>2</v>
      </c>
      <c r="AL8" s="129"/>
      <c r="AM8" s="109">
        <v>30</v>
      </c>
      <c r="AN8" s="110"/>
      <c r="AO8" s="111"/>
      <c r="AP8" s="128">
        <f>IF(ISBLANK(P8),"",P8)</f>
        <v>45</v>
      </c>
      <c r="AQ8" s="129"/>
      <c r="AR8" s="133">
        <f>IF(ISTEXT(AP8),"",ROUNDDOWN(AM8/AP8,2))</f>
        <v>0.66</v>
      </c>
      <c r="AS8" s="134"/>
      <c r="AT8" s="134"/>
      <c r="AU8" s="135"/>
      <c r="AV8" s="109">
        <v>3</v>
      </c>
      <c r="AW8" s="110"/>
      <c r="AX8" s="111"/>
      <c r="BI8" s="96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73"/>
      <c r="BW8" s="97"/>
      <c r="BX8" s="76"/>
      <c r="BY8" s="76"/>
      <c r="BZ8" s="76"/>
      <c r="CA8" s="76"/>
      <c r="CB8" s="76"/>
      <c r="CC8" s="76"/>
    </row>
    <row r="9" spans="1:84" s="8" customFormat="1" ht="20.100000000000001" hidden="1" customHeight="1" x14ac:dyDescent="0.35">
      <c r="A9" s="130" t="s">
        <v>71</v>
      </c>
      <c r="B9" s="131"/>
      <c r="C9" s="131"/>
      <c r="D9" s="131"/>
      <c r="E9" s="131"/>
      <c r="F9" s="131"/>
      <c r="G9" s="131"/>
      <c r="H9" s="131"/>
      <c r="I9" s="131"/>
      <c r="J9" s="132"/>
      <c r="K9" s="141"/>
      <c r="L9" s="142"/>
      <c r="M9" s="109"/>
      <c r="N9" s="110"/>
      <c r="O9" s="111"/>
      <c r="P9" s="109"/>
      <c r="Q9" s="111"/>
      <c r="R9" s="133" t="str">
        <f>IF(ISBLANK(P9),"",ROUNDDOWN(M9/P9,2))</f>
        <v/>
      </c>
      <c r="S9" s="134"/>
      <c r="T9" s="134"/>
      <c r="U9" s="135"/>
      <c r="V9" s="109"/>
      <c r="W9" s="110"/>
      <c r="X9" s="111"/>
      <c r="Y9" s="128" t="s">
        <v>8</v>
      </c>
      <c r="Z9" s="129"/>
      <c r="AA9" s="130" t="s">
        <v>71</v>
      </c>
      <c r="AB9" s="131"/>
      <c r="AC9" s="131"/>
      <c r="AD9" s="131"/>
      <c r="AE9" s="131"/>
      <c r="AF9" s="131"/>
      <c r="AG9" s="131"/>
      <c r="AH9" s="131"/>
      <c r="AI9" s="131"/>
      <c r="AJ9" s="132"/>
      <c r="AK9" s="128" t="str">
        <f>IF(ISBLANK(K9),"",2-K9)</f>
        <v/>
      </c>
      <c r="AL9" s="129"/>
      <c r="AM9" s="109"/>
      <c r="AN9" s="110"/>
      <c r="AO9" s="111"/>
      <c r="AP9" s="128" t="str">
        <f>IF(ISBLANK(P9),"",P9)</f>
        <v/>
      </c>
      <c r="AQ9" s="129"/>
      <c r="AR9" s="133" t="str">
        <f>IF(ISTEXT(AP9),"",ROUNDDOWN(AM9/AP9,2))</f>
        <v/>
      </c>
      <c r="AS9" s="134"/>
      <c r="AT9" s="134"/>
      <c r="AU9" s="135"/>
      <c r="AV9" s="109"/>
      <c r="AW9" s="110"/>
      <c r="AX9" s="111"/>
      <c r="BI9" s="96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</row>
    <row r="10" spans="1:84" s="53" customFormat="1" ht="20.100000000000001" customHeigh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36"/>
      <c r="L10" s="36"/>
      <c r="M10" s="30"/>
      <c r="N10" s="30"/>
      <c r="O10" s="30"/>
      <c r="P10" s="30"/>
      <c r="Q10" s="30"/>
      <c r="R10" s="57"/>
      <c r="S10" s="30"/>
      <c r="T10" s="30"/>
      <c r="U10" s="30"/>
      <c r="V10" s="30"/>
      <c r="W10" s="30"/>
      <c r="X10" s="30"/>
      <c r="Y10" s="58"/>
      <c r="Z10" s="58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0"/>
      <c r="AL10" s="30"/>
      <c r="AM10" s="30"/>
      <c r="AN10" s="30"/>
      <c r="AO10" s="30"/>
      <c r="AP10" s="30"/>
      <c r="AQ10" s="30"/>
      <c r="AR10" s="57"/>
      <c r="AS10" s="30"/>
      <c r="AT10" s="30"/>
      <c r="AU10" s="30"/>
      <c r="AV10" s="30"/>
      <c r="AW10" s="30"/>
      <c r="AX10" s="30"/>
      <c r="BI10" s="51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</row>
    <row r="11" spans="1:84" s="53" customFormat="1" ht="20.100000000000001" customHeight="1" x14ac:dyDescent="0.35">
      <c r="A11" s="10"/>
      <c r="B11" s="10"/>
      <c r="C11" s="10"/>
      <c r="D11" s="10"/>
      <c r="E11" s="10"/>
      <c r="F11" s="10"/>
      <c r="G11" s="11"/>
      <c r="H11" s="11"/>
      <c r="I11" s="10"/>
      <c r="J11" s="11"/>
      <c r="K11" s="12"/>
      <c r="L11" s="13"/>
      <c r="M11" s="13"/>
      <c r="N11" s="10"/>
      <c r="O11" s="10"/>
      <c r="P11" s="10"/>
      <c r="Q11" s="10"/>
      <c r="R11" s="10"/>
      <c r="S11" s="57"/>
      <c r="T11" s="57"/>
      <c r="U11" s="143" t="s">
        <v>9</v>
      </c>
      <c r="V11" s="144"/>
      <c r="W11" s="144"/>
      <c r="X11" s="144"/>
      <c r="Y11" s="144"/>
      <c r="Z11" s="144"/>
      <c r="AA11" s="144"/>
      <c r="AB11" s="144"/>
      <c r="AC11" s="15"/>
      <c r="AD11" s="15"/>
      <c r="AE11" s="15"/>
      <c r="AF11" s="11"/>
      <c r="AG11" s="10"/>
      <c r="AH11" s="12"/>
      <c r="AI11" s="12"/>
      <c r="AJ11" s="12"/>
      <c r="AK11" s="13"/>
      <c r="AL11" s="12"/>
      <c r="AM11" s="13"/>
      <c r="AN11" s="10"/>
      <c r="AO11" s="10"/>
      <c r="AP11" s="10"/>
      <c r="AQ11" s="10"/>
      <c r="AR11" s="10"/>
      <c r="AS11" s="154"/>
      <c r="AT11" s="154"/>
      <c r="AU11" s="154"/>
      <c r="AV11" s="10"/>
      <c r="AW11" s="10"/>
      <c r="AX11" s="10"/>
      <c r="BI11" s="91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</row>
    <row r="12" spans="1:84" s="8" customFormat="1" ht="20.100000000000001" customHeight="1" x14ac:dyDescent="0.35">
      <c r="A12" s="130" t="s">
        <v>96</v>
      </c>
      <c r="B12" s="131"/>
      <c r="C12" s="131"/>
      <c r="D12" s="131"/>
      <c r="E12" s="131"/>
      <c r="F12" s="131"/>
      <c r="G12" s="131"/>
      <c r="H12" s="131"/>
      <c r="I12" s="131"/>
      <c r="J12" s="132"/>
      <c r="K12" s="141">
        <v>0</v>
      </c>
      <c r="L12" s="142"/>
      <c r="M12" s="109">
        <v>8</v>
      </c>
      <c r="N12" s="110"/>
      <c r="O12" s="111"/>
      <c r="P12" s="109">
        <v>40</v>
      </c>
      <c r="Q12" s="111"/>
      <c r="R12" s="133">
        <f>IF(ISBLANK(P12),"",ROUNDDOWN(M12/P12,2))</f>
        <v>0.2</v>
      </c>
      <c r="S12" s="134"/>
      <c r="T12" s="134"/>
      <c r="U12" s="135"/>
      <c r="V12" s="109">
        <v>2</v>
      </c>
      <c r="W12" s="110"/>
      <c r="X12" s="111"/>
      <c r="Y12" s="128" t="s">
        <v>8</v>
      </c>
      <c r="Z12" s="129"/>
      <c r="AA12" s="130" t="s">
        <v>83</v>
      </c>
      <c r="AB12" s="131"/>
      <c r="AC12" s="131"/>
      <c r="AD12" s="131"/>
      <c r="AE12" s="131"/>
      <c r="AF12" s="131"/>
      <c r="AG12" s="131"/>
      <c r="AH12" s="131"/>
      <c r="AI12" s="131"/>
      <c r="AJ12" s="132"/>
      <c r="AK12" s="128">
        <f>IF(ISBLANK(K12),"",2-K12)</f>
        <v>2</v>
      </c>
      <c r="AL12" s="129"/>
      <c r="AM12" s="109">
        <v>30</v>
      </c>
      <c r="AN12" s="110"/>
      <c r="AO12" s="111"/>
      <c r="AP12" s="128">
        <f>IF(ISBLANK(P12),"",P12)</f>
        <v>40</v>
      </c>
      <c r="AQ12" s="129"/>
      <c r="AR12" s="133">
        <f>IF(ISTEXT(AP12),"",ROUNDDOWN(AM12/AP12,2))</f>
        <v>0.75</v>
      </c>
      <c r="AS12" s="134"/>
      <c r="AT12" s="134"/>
      <c r="AU12" s="135"/>
      <c r="AV12" s="109">
        <v>4</v>
      </c>
      <c r="AW12" s="110"/>
      <c r="AX12" s="111"/>
      <c r="BI12" s="91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</row>
    <row r="13" spans="1:84" s="8" customFormat="1" ht="20.100000000000001" customHeight="1" x14ac:dyDescent="0.35">
      <c r="A13" s="130" t="s">
        <v>76</v>
      </c>
      <c r="B13" s="131"/>
      <c r="C13" s="131"/>
      <c r="D13" s="131"/>
      <c r="E13" s="131"/>
      <c r="F13" s="131"/>
      <c r="G13" s="131"/>
      <c r="H13" s="131"/>
      <c r="I13" s="131"/>
      <c r="J13" s="132"/>
      <c r="K13" s="141">
        <v>2</v>
      </c>
      <c r="L13" s="142"/>
      <c r="M13" s="109">
        <v>30</v>
      </c>
      <c r="N13" s="110"/>
      <c r="O13" s="111"/>
      <c r="P13" s="109">
        <v>39</v>
      </c>
      <c r="Q13" s="111"/>
      <c r="R13" s="133">
        <f>IF(ISBLANK(P13),"",ROUNDDOWN(M13/P13,2))</f>
        <v>0.76</v>
      </c>
      <c r="S13" s="134"/>
      <c r="T13" s="134"/>
      <c r="U13" s="135"/>
      <c r="V13" s="109">
        <v>6</v>
      </c>
      <c r="W13" s="110"/>
      <c r="X13" s="111"/>
      <c r="Y13" s="128" t="s">
        <v>8</v>
      </c>
      <c r="Z13" s="129"/>
      <c r="AA13" s="130" t="s">
        <v>95</v>
      </c>
      <c r="AB13" s="131"/>
      <c r="AC13" s="131"/>
      <c r="AD13" s="131"/>
      <c r="AE13" s="131"/>
      <c r="AF13" s="131"/>
      <c r="AG13" s="131"/>
      <c r="AH13" s="131"/>
      <c r="AI13" s="131"/>
      <c r="AJ13" s="132"/>
      <c r="AK13" s="128">
        <f>IF(ISBLANK(K13),"",2-K13)</f>
        <v>0</v>
      </c>
      <c r="AL13" s="129"/>
      <c r="AM13" s="109">
        <v>19</v>
      </c>
      <c r="AN13" s="110"/>
      <c r="AO13" s="111"/>
      <c r="AP13" s="128">
        <f>IF(ISBLANK(P13),"",P13)</f>
        <v>39</v>
      </c>
      <c r="AQ13" s="129"/>
      <c r="AR13" s="133">
        <f>IF(ISTEXT(AP13),"",ROUNDDOWN(AM13/AP13,2))</f>
        <v>0.48</v>
      </c>
      <c r="AS13" s="134"/>
      <c r="AT13" s="134"/>
      <c r="AU13" s="135"/>
      <c r="AV13" s="109">
        <v>3</v>
      </c>
      <c r="AW13" s="110"/>
      <c r="AX13" s="111"/>
      <c r="BI13" s="51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</row>
    <row r="14" spans="1:84" s="8" customFormat="1" ht="20.100000000000001" hidden="1" customHeight="1" x14ac:dyDescent="0.35">
      <c r="A14" s="130" t="s">
        <v>71</v>
      </c>
      <c r="B14" s="131"/>
      <c r="C14" s="131"/>
      <c r="D14" s="131"/>
      <c r="E14" s="131"/>
      <c r="F14" s="131"/>
      <c r="G14" s="131"/>
      <c r="H14" s="131"/>
      <c r="I14" s="131"/>
      <c r="J14" s="132"/>
      <c r="K14" s="141"/>
      <c r="L14" s="142"/>
      <c r="M14" s="109"/>
      <c r="N14" s="110"/>
      <c r="O14" s="111"/>
      <c r="P14" s="109"/>
      <c r="Q14" s="111"/>
      <c r="R14" s="133" t="str">
        <f>IF(ISBLANK(P14),"",ROUNDDOWN(M14/P14,2))</f>
        <v/>
      </c>
      <c r="S14" s="134"/>
      <c r="T14" s="134"/>
      <c r="U14" s="135"/>
      <c r="V14" s="109"/>
      <c r="W14" s="110"/>
      <c r="X14" s="111"/>
      <c r="Y14" s="128" t="s">
        <v>8</v>
      </c>
      <c r="Z14" s="129"/>
      <c r="AA14" s="130" t="s">
        <v>71</v>
      </c>
      <c r="AB14" s="131"/>
      <c r="AC14" s="131"/>
      <c r="AD14" s="131"/>
      <c r="AE14" s="131"/>
      <c r="AF14" s="131"/>
      <c r="AG14" s="131"/>
      <c r="AH14" s="131"/>
      <c r="AI14" s="131"/>
      <c r="AJ14" s="132"/>
      <c r="AK14" s="128" t="str">
        <f>IF(ISBLANK(K14),"",2-K14)</f>
        <v/>
      </c>
      <c r="AL14" s="129"/>
      <c r="AM14" s="109"/>
      <c r="AN14" s="110"/>
      <c r="AO14" s="111"/>
      <c r="AP14" s="128" t="str">
        <f>IF(ISBLANK(P14),"",P14)</f>
        <v/>
      </c>
      <c r="AQ14" s="129"/>
      <c r="AR14" s="133" t="str">
        <f>IF(ISTEXT(AP14),"",ROUNDDOWN(AM14/AP14,2))</f>
        <v/>
      </c>
      <c r="AS14" s="134"/>
      <c r="AT14" s="134"/>
      <c r="AU14" s="135"/>
      <c r="AV14" s="109"/>
      <c r="AW14" s="110"/>
      <c r="AX14" s="111"/>
      <c r="BI14" s="51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</row>
    <row r="15" spans="1:84" s="53" customFormat="1" ht="20.100000000000001" customHeight="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6"/>
      <c r="L15" s="36"/>
      <c r="M15" s="30"/>
      <c r="N15" s="30"/>
      <c r="O15" s="30"/>
      <c r="P15" s="30"/>
      <c r="Q15" s="30"/>
      <c r="R15" s="57"/>
      <c r="S15" s="30"/>
      <c r="T15" s="30"/>
      <c r="U15" s="30"/>
      <c r="V15" s="30"/>
      <c r="W15" s="30"/>
      <c r="X15" s="30"/>
      <c r="Y15" s="58"/>
      <c r="Z15" s="58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0"/>
      <c r="AL15" s="30"/>
      <c r="AM15" s="30"/>
      <c r="AN15" s="30"/>
      <c r="AO15" s="30"/>
      <c r="AP15" s="30"/>
      <c r="AQ15" s="30"/>
      <c r="AR15" s="57"/>
      <c r="AS15" s="30"/>
      <c r="AT15" s="30"/>
      <c r="AU15" s="30"/>
      <c r="AV15" s="30"/>
      <c r="AW15" s="30"/>
      <c r="AX15" s="30"/>
      <c r="BI15" s="51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</row>
    <row r="16" spans="1:84" s="53" customFormat="1" ht="20.100000000000001" customHeight="1" x14ac:dyDescent="0.35">
      <c r="A16" s="10"/>
      <c r="B16" s="10"/>
      <c r="C16" s="10"/>
      <c r="D16" s="10"/>
      <c r="E16" s="10"/>
      <c r="F16" s="10"/>
      <c r="G16" s="11"/>
      <c r="H16" s="11"/>
      <c r="I16" s="10"/>
      <c r="J16" s="11"/>
      <c r="K16" s="12"/>
      <c r="L16" s="13"/>
      <c r="M16" s="13"/>
      <c r="N16" s="10"/>
      <c r="O16" s="10"/>
      <c r="P16" s="10"/>
      <c r="Q16" s="10"/>
      <c r="R16" s="10"/>
      <c r="S16" s="57"/>
      <c r="T16" s="57"/>
      <c r="U16" s="143" t="s">
        <v>10</v>
      </c>
      <c r="V16" s="144"/>
      <c r="W16" s="144"/>
      <c r="X16" s="144"/>
      <c r="Y16" s="144"/>
      <c r="Z16" s="144"/>
      <c r="AA16" s="144"/>
      <c r="AB16" s="144"/>
      <c r="AC16" s="15"/>
      <c r="AD16" s="15"/>
      <c r="AE16" s="15"/>
      <c r="AF16" s="11"/>
      <c r="AG16" s="10"/>
      <c r="AH16" s="12"/>
      <c r="AI16" s="12"/>
      <c r="AJ16" s="12"/>
      <c r="AK16" s="13"/>
      <c r="AL16" s="12"/>
      <c r="AM16" s="13"/>
      <c r="AN16" s="10"/>
      <c r="AO16" s="10"/>
      <c r="AP16" s="10"/>
      <c r="AQ16" s="10"/>
      <c r="AR16" s="10"/>
      <c r="AS16" s="57"/>
      <c r="AT16" s="57"/>
      <c r="AU16" s="57"/>
      <c r="AV16" s="10"/>
      <c r="AW16" s="10"/>
      <c r="AX16" s="10"/>
      <c r="BI16" s="91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</row>
    <row r="17" spans="1:75" s="8" customFormat="1" ht="20.100000000000001" customHeight="1" x14ac:dyDescent="0.35">
      <c r="A17" s="130" t="s">
        <v>96</v>
      </c>
      <c r="B17" s="131"/>
      <c r="C17" s="131"/>
      <c r="D17" s="131"/>
      <c r="E17" s="131"/>
      <c r="F17" s="131"/>
      <c r="G17" s="131"/>
      <c r="H17" s="131"/>
      <c r="I17" s="131"/>
      <c r="J17" s="132"/>
      <c r="K17" s="141">
        <v>0</v>
      </c>
      <c r="L17" s="142"/>
      <c r="M17" s="109">
        <v>23</v>
      </c>
      <c r="N17" s="110"/>
      <c r="O17" s="111"/>
      <c r="P17" s="109">
        <v>75</v>
      </c>
      <c r="Q17" s="111"/>
      <c r="R17" s="133">
        <f>IF(ISBLANK(P17),"",ROUNDDOWN(M17/P17,2))</f>
        <v>0.3</v>
      </c>
      <c r="S17" s="134"/>
      <c r="T17" s="134"/>
      <c r="U17" s="135"/>
      <c r="V17" s="109">
        <v>3</v>
      </c>
      <c r="W17" s="110"/>
      <c r="X17" s="111"/>
      <c r="Y17" s="128" t="s">
        <v>8</v>
      </c>
      <c r="Z17" s="129"/>
      <c r="AA17" s="130" t="s">
        <v>95</v>
      </c>
      <c r="AB17" s="131"/>
      <c r="AC17" s="131"/>
      <c r="AD17" s="131"/>
      <c r="AE17" s="131"/>
      <c r="AF17" s="131"/>
      <c r="AG17" s="131"/>
      <c r="AH17" s="131"/>
      <c r="AI17" s="131"/>
      <c r="AJ17" s="132"/>
      <c r="AK17" s="128">
        <f>IF(ISBLANK(K17),"",2-K17)</f>
        <v>2</v>
      </c>
      <c r="AL17" s="129"/>
      <c r="AM17" s="109">
        <v>30</v>
      </c>
      <c r="AN17" s="110"/>
      <c r="AO17" s="111"/>
      <c r="AP17" s="128">
        <f>IF(ISBLANK(P17),"",P17)</f>
        <v>75</v>
      </c>
      <c r="AQ17" s="129"/>
      <c r="AR17" s="133">
        <f>IF(ISTEXT(AP17),"",ROUNDDOWN(AM17/AP17,2))</f>
        <v>0.4</v>
      </c>
      <c r="AS17" s="134"/>
      <c r="AT17" s="134"/>
      <c r="AU17" s="135"/>
      <c r="AV17" s="109">
        <v>2</v>
      </c>
      <c r="AW17" s="110"/>
      <c r="AX17" s="111"/>
      <c r="BI17" s="91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</row>
    <row r="18" spans="1:75" s="8" customFormat="1" ht="20.100000000000001" customHeight="1" x14ac:dyDescent="0.35">
      <c r="A18" s="130" t="s">
        <v>78</v>
      </c>
      <c r="B18" s="131"/>
      <c r="C18" s="131"/>
      <c r="D18" s="131"/>
      <c r="E18" s="131"/>
      <c r="F18" s="131"/>
      <c r="G18" s="131"/>
      <c r="H18" s="131"/>
      <c r="I18" s="131"/>
      <c r="J18" s="132"/>
      <c r="K18" s="141">
        <v>0</v>
      </c>
      <c r="L18" s="142"/>
      <c r="M18" s="109">
        <v>28</v>
      </c>
      <c r="N18" s="110"/>
      <c r="O18" s="111"/>
      <c r="P18" s="109">
        <v>45</v>
      </c>
      <c r="Q18" s="111"/>
      <c r="R18" s="133">
        <f>IF(ISBLANK(P18),"",ROUNDDOWN(M18/P18,2))</f>
        <v>0.62</v>
      </c>
      <c r="S18" s="134"/>
      <c r="T18" s="134"/>
      <c r="U18" s="135"/>
      <c r="V18" s="109">
        <v>4</v>
      </c>
      <c r="W18" s="110"/>
      <c r="X18" s="111"/>
      <c r="Y18" s="128" t="s">
        <v>8</v>
      </c>
      <c r="Z18" s="129"/>
      <c r="AA18" s="130" t="s">
        <v>76</v>
      </c>
      <c r="AB18" s="131"/>
      <c r="AC18" s="131"/>
      <c r="AD18" s="131"/>
      <c r="AE18" s="131"/>
      <c r="AF18" s="131"/>
      <c r="AG18" s="131"/>
      <c r="AH18" s="131"/>
      <c r="AI18" s="131"/>
      <c r="AJ18" s="132"/>
      <c r="AK18" s="128">
        <f>IF(ISBLANK(K18),"",2-K18)</f>
        <v>2</v>
      </c>
      <c r="AL18" s="129"/>
      <c r="AM18" s="109">
        <v>30</v>
      </c>
      <c r="AN18" s="110"/>
      <c r="AO18" s="111"/>
      <c r="AP18" s="128">
        <f>IF(ISBLANK(P18),"",P18)</f>
        <v>45</v>
      </c>
      <c r="AQ18" s="129"/>
      <c r="AR18" s="133">
        <f>IF(ISTEXT(AP18),"",ROUNDDOWN(AM18/AP18,2))</f>
        <v>0.66</v>
      </c>
      <c r="AS18" s="134"/>
      <c r="AT18" s="134"/>
      <c r="AU18" s="135"/>
      <c r="AV18" s="109">
        <v>5</v>
      </c>
      <c r="AW18" s="110"/>
      <c r="AX18" s="111"/>
      <c r="BI18" s="51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</row>
    <row r="19" spans="1:75" s="8" customFormat="1" ht="20.100000000000001" hidden="1" customHeight="1" x14ac:dyDescent="0.35">
      <c r="A19" s="130" t="s">
        <v>71</v>
      </c>
      <c r="B19" s="131"/>
      <c r="C19" s="131"/>
      <c r="D19" s="131"/>
      <c r="E19" s="131"/>
      <c r="F19" s="131"/>
      <c r="G19" s="131"/>
      <c r="H19" s="131"/>
      <c r="I19" s="131"/>
      <c r="J19" s="132"/>
      <c r="K19" s="141"/>
      <c r="L19" s="142"/>
      <c r="M19" s="109"/>
      <c r="N19" s="110"/>
      <c r="O19" s="111"/>
      <c r="P19" s="109"/>
      <c r="Q19" s="111"/>
      <c r="R19" s="133" t="str">
        <f>IF(ISBLANK(P19),"",ROUNDDOWN(M19/P19,2))</f>
        <v/>
      </c>
      <c r="S19" s="134"/>
      <c r="T19" s="134"/>
      <c r="U19" s="135"/>
      <c r="V19" s="109"/>
      <c r="W19" s="110"/>
      <c r="X19" s="111"/>
      <c r="Y19" s="128" t="s">
        <v>8</v>
      </c>
      <c r="Z19" s="129"/>
      <c r="AA19" s="130" t="s">
        <v>71</v>
      </c>
      <c r="AB19" s="131"/>
      <c r="AC19" s="131"/>
      <c r="AD19" s="131"/>
      <c r="AE19" s="131"/>
      <c r="AF19" s="131"/>
      <c r="AG19" s="131"/>
      <c r="AH19" s="131"/>
      <c r="AI19" s="131"/>
      <c r="AJ19" s="132"/>
      <c r="AK19" s="128" t="str">
        <f>IF(ISBLANK(K19),"",2-K19)</f>
        <v/>
      </c>
      <c r="AL19" s="129"/>
      <c r="AM19" s="109"/>
      <c r="AN19" s="110"/>
      <c r="AO19" s="111"/>
      <c r="AP19" s="128" t="str">
        <f>IF(ISBLANK(P19),"",P19)</f>
        <v/>
      </c>
      <c r="AQ19" s="129"/>
      <c r="AR19" s="133" t="str">
        <f>IF(ISTEXT(AP19),"",ROUNDDOWN(AM19/AP19,2))</f>
        <v/>
      </c>
      <c r="AS19" s="134"/>
      <c r="AT19" s="134"/>
      <c r="AU19" s="135"/>
      <c r="AV19" s="109"/>
      <c r="AW19" s="110"/>
      <c r="AX19" s="111"/>
      <c r="BI19" s="51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</row>
    <row r="20" spans="1:75" s="53" customFormat="1" ht="20.100000000000001" customHeight="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36"/>
      <c r="L20" s="36"/>
      <c r="M20" s="30"/>
      <c r="N20" s="30"/>
      <c r="O20" s="30"/>
      <c r="P20" s="30"/>
      <c r="Q20" s="30"/>
      <c r="R20" s="57"/>
      <c r="S20" s="30"/>
      <c r="T20" s="30"/>
      <c r="U20" s="30"/>
      <c r="V20" s="30"/>
      <c r="W20" s="30"/>
      <c r="X20" s="30"/>
      <c r="Y20" s="58"/>
      <c r="Z20" s="58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30"/>
      <c r="AL20" s="30"/>
      <c r="AM20" s="30"/>
      <c r="AN20" s="30"/>
      <c r="AO20" s="30"/>
      <c r="AP20" s="30"/>
      <c r="AQ20" s="30"/>
      <c r="AR20" s="57"/>
      <c r="AS20" s="30"/>
      <c r="AT20" s="30"/>
      <c r="AU20" s="30"/>
      <c r="AV20" s="30"/>
      <c r="AW20" s="30"/>
      <c r="AX20" s="30"/>
      <c r="BI20" s="51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</row>
    <row r="21" spans="1:75" s="53" customFormat="1" ht="20.100000000000001" customHeight="1" x14ac:dyDescent="0.35">
      <c r="A21" s="10"/>
      <c r="B21" s="10"/>
      <c r="C21" s="10"/>
      <c r="D21" s="10"/>
      <c r="E21" s="10"/>
      <c r="F21" s="10"/>
      <c r="G21" s="11"/>
      <c r="H21" s="11"/>
      <c r="I21" s="10"/>
      <c r="J21" s="11"/>
      <c r="K21" s="12"/>
      <c r="L21" s="13"/>
      <c r="M21" s="13"/>
      <c r="N21" s="10"/>
      <c r="O21" s="10"/>
      <c r="P21" s="10"/>
      <c r="Q21" s="10"/>
      <c r="R21" s="10"/>
      <c r="S21" s="57"/>
      <c r="T21" s="57"/>
      <c r="U21" s="143" t="s">
        <v>11</v>
      </c>
      <c r="V21" s="144"/>
      <c r="W21" s="144"/>
      <c r="X21" s="144"/>
      <c r="Y21" s="144"/>
      <c r="Z21" s="144"/>
      <c r="AA21" s="144"/>
      <c r="AB21" s="144"/>
      <c r="AC21" s="15"/>
      <c r="AD21" s="15"/>
      <c r="AE21" s="15"/>
      <c r="AF21" s="11"/>
      <c r="AG21" s="10"/>
      <c r="AH21" s="12"/>
      <c r="AI21" s="12"/>
      <c r="AJ21" s="12"/>
      <c r="AK21" s="13"/>
      <c r="AL21" s="12"/>
      <c r="AM21" s="13"/>
      <c r="AN21" s="10"/>
      <c r="AO21" s="10"/>
      <c r="AP21" s="10"/>
      <c r="AQ21" s="10"/>
      <c r="AR21" s="10"/>
      <c r="AS21" s="57"/>
      <c r="AT21" s="57"/>
      <c r="AU21" s="57"/>
      <c r="AV21" s="10"/>
      <c r="AW21" s="10"/>
      <c r="AX21" s="10"/>
      <c r="BI21" s="91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</row>
    <row r="22" spans="1:75" s="8" customFormat="1" ht="20.100000000000001" customHeight="1" x14ac:dyDescent="0.35">
      <c r="A22" s="130" t="s">
        <v>78</v>
      </c>
      <c r="B22" s="131"/>
      <c r="C22" s="131"/>
      <c r="D22" s="131"/>
      <c r="E22" s="131"/>
      <c r="F22" s="131"/>
      <c r="G22" s="131"/>
      <c r="H22" s="131"/>
      <c r="I22" s="131"/>
      <c r="J22" s="132"/>
      <c r="K22" s="141">
        <v>2</v>
      </c>
      <c r="L22" s="142"/>
      <c r="M22" s="109">
        <v>30</v>
      </c>
      <c r="N22" s="110"/>
      <c r="O22" s="111"/>
      <c r="P22" s="109">
        <v>47</v>
      </c>
      <c r="Q22" s="111"/>
      <c r="R22" s="133">
        <f>IF(ISBLANK(P22),"",ROUNDDOWN(M22/P22,2))</f>
        <v>0.63</v>
      </c>
      <c r="S22" s="134"/>
      <c r="T22" s="134"/>
      <c r="U22" s="135"/>
      <c r="V22" s="109">
        <v>3</v>
      </c>
      <c r="W22" s="110"/>
      <c r="X22" s="111"/>
      <c r="Y22" s="128" t="s">
        <v>8</v>
      </c>
      <c r="Z22" s="129"/>
      <c r="AA22" s="130" t="s">
        <v>83</v>
      </c>
      <c r="AB22" s="131"/>
      <c r="AC22" s="131"/>
      <c r="AD22" s="131"/>
      <c r="AE22" s="131"/>
      <c r="AF22" s="131"/>
      <c r="AG22" s="131"/>
      <c r="AH22" s="131"/>
      <c r="AI22" s="131"/>
      <c r="AJ22" s="132"/>
      <c r="AK22" s="128">
        <f>IF(ISBLANK(K22),"",2-K22)</f>
        <v>0</v>
      </c>
      <c r="AL22" s="129"/>
      <c r="AM22" s="109">
        <v>24</v>
      </c>
      <c r="AN22" s="110"/>
      <c r="AO22" s="111"/>
      <c r="AP22" s="128">
        <f>IF(ISBLANK(P22),"",P22)</f>
        <v>47</v>
      </c>
      <c r="AQ22" s="129"/>
      <c r="AR22" s="133">
        <f>IF(ISTEXT(AP22),"",ROUNDDOWN(AM22/AP22,2))</f>
        <v>0.51</v>
      </c>
      <c r="AS22" s="134"/>
      <c r="AT22" s="134"/>
      <c r="AU22" s="135"/>
      <c r="AV22" s="109">
        <v>4</v>
      </c>
      <c r="AW22" s="110"/>
      <c r="AX22" s="111"/>
      <c r="BI22" s="91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</row>
    <row r="23" spans="1:75" s="8" customFormat="1" ht="20.100000000000001" customHeight="1" x14ac:dyDescent="0.35">
      <c r="A23" s="130" t="s">
        <v>96</v>
      </c>
      <c r="B23" s="131"/>
      <c r="C23" s="131"/>
      <c r="D23" s="131"/>
      <c r="E23" s="131"/>
      <c r="F23" s="131"/>
      <c r="G23" s="131"/>
      <c r="H23" s="131"/>
      <c r="I23" s="131"/>
      <c r="J23" s="132"/>
      <c r="K23" s="141">
        <v>0</v>
      </c>
      <c r="L23" s="142"/>
      <c r="M23" s="109">
        <v>13</v>
      </c>
      <c r="N23" s="110"/>
      <c r="O23" s="111"/>
      <c r="P23" s="109">
        <v>31</v>
      </c>
      <c r="Q23" s="111"/>
      <c r="R23" s="133">
        <f>IF(ISBLANK(P23),"",ROUNDDOWN(M23/P23,2))</f>
        <v>0.41</v>
      </c>
      <c r="S23" s="134"/>
      <c r="T23" s="134"/>
      <c r="U23" s="135"/>
      <c r="V23" s="109">
        <v>2</v>
      </c>
      <c r="W23" s="110"/>
      <c r="X23" s="111"/>
      <c r="Y23" s="128" t="s">
        <v>8</v>
      </c>
      <c r="Z23" s="129"/>
      <c r="AA23" s="130" t="s">
        <v>76</v>
      </c>
      <c r="AB23" s="131"/>
      <c r="AC23" s="131"/>
      <c r="AD23" s="131"/>
      <c r="AE23" s="131"/>
      <c r="AF23" s="131"/>
      <c r="AG23" s="131"/>
      <c r="AH23" s="131"/>
      <c r="AI23" s="131"/>
      <c r="AJ23" s="132"/>
      <c r="AK23" s="128">
        <f>IF(ISBLANK(K23),"",2-K23)</f>
        <v>2</v>
      </c>
      <c r="AL23" s="129"/>
      <c r="AM23" s="109">
        <v>30</v>
      </c>
      <c r="AN23" s="110"/>
      <c r="AO23" s="111"/>
      <c r="AP23" s="128">
        <f>IF(ISBLANK(P23),"",P23)</f>
        <v>31</v>
      </c>
      <c r="AQ23" s="129"/>
      <c r="AR23" s="133">
        <f>IF(ISTEXT(AP23),"",ROUNDDOWN(AM23/AP23,2))</f>
        <v>0.96</v>
      </c>
      <c r="AS23" s="134"/>
      <c r="AT23" s="134"/>
      <c r="AU23" s="135"/>
      <c r="AV23" s="109">
        <v>4</v>
      </c>
      <c r="AW23" s="110"/>
      <c r="AX23" s="111"/>
      <c r="BI23" s="51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</row>
    <row r="24" spans="1:75" s="8" customFormat="1" ht="20.100000000000001" hidden="1" customHeight="1" x14ac:dyDescent="0.35">
      <c r="A24" s="130" t="s">
        <v>71</v>
      </c>
      <c r="B24" s="131"/>
      <c r="C24" s="131"/>
      <c r="D24" s="131"/>
      <c r="E24" s="131"/>
      <c r="F24" s="131"/>
      <c r="G24" s="131"/>
      <c r="H24" s="131"/>
      <c r="I24" s="131"/>
      <c r="J24" s="132"/>
      <c r="K24" s="141"/>
      <c r="L24" s="142"/>
      <c r="M24" s="109"/>
      <c r="N24" s="110"/>
      <c r="O24" s="111"/>
      <c r="P24" s="109"/>
      <c r="Q24" s="111"/>
      <c r="R24" s="133" t="str">
        <f>IF(ISBLANK(P24),"",ROUNDDOWN(M24/P24,2))</f>
        <v/>
      </c>
      <c r="S24" s="134"/>
      <c r="T24" s="134"/>
      <c r="U24" s="135"/>
      <c r="V24" s="109"/>
      <c r="W24" s="110"/>
      <c r="X24" s="111"/>
      <c r="Y24" s="128" t="s">
        <v>8</v>
      </c>
      <c r="Z24" s="129"/>
      <c r="AA24" s="130" t="s">
        <v>71</v>
      </c>
      <c r="AB24" s="131"/>
      <c r="AC24" s="131"/>
      <c r="AD24" s="131"/>
      <c r="AE24" s="131"/>
      <c r="AF24" s="131"/>
      <c r="AG24" s="131"/>
      <c r="AH24" s="131"/>
      <c r="AI24" s="131"/>
      <c r="AJ24" s="132"/>
      <c r="AK24" s="128" t="str">
        <f>IF(ISBLANK(K24),"",2-K24)</f>
        <v/>
      </c>
      <c r="AL24" s="129"/>
      <c r="AM24" s="109"/>
      <c r="AN24" s="110"/>
      <c r="AO24" s="111"/>
      <c r="AP24" s="128" t="str">
        <f>IF(ISBLANK(P24),"",P24)</f>
        <v/>
      </c>
      <c r="AQ24" s="129"/>
      <c r="AR24" s="133" t="str">
        <f>IF(ISTEXT(AP24),"",ROUNDDOWN(AM24/AP24,2))</f>
        <v/>
      </c>
      <c r="AS24" s="134"/>
      <c r="AT24" s="134"/>
      <c r="AU24" s="135"/>
      <c r="AV24" s="109"/>
      <c r="AW24" s="110"/>
      <c r="AX24" s="111"/>
      <c r="BI24" s="51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</row>
    <row r="25" spans="1:75" s="53" customFormat="1" ht="20.100000000000001" customHeight="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6"/>
      <c r="L25" s="36"/>
      <c r="M25" s="30"/>
      <c r="N25" s="30"/>
      <c r="O25" s="30"/>
      <c r="P25" s="30"/>
      <c r="Q25" s="30"/>
      <c r="R25" s="57"/>
      <c r="S25" s="30"/>
      <c r="T25" s="30"/>
      <c r="U25" s="30"/>
      <c r="V25" s="30"/>
      <c r="W25" s="30"/>
      <c r="X25" s="30"/>
      <c r="Y25" s="58"/>
      <c r="Z25" s="58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30"/>
      <c r="AL25" s="30"/>
      <c r="AM25" s="30"/>
      <c r="AN25" s="30"/>
      <c r="AO25" s="30"/>
      <c r="AP25" s="30"/>
      <c r="AQ25" s="30"/>
      <c r="AR25" s="57"/>
      <c r="AS25" s="30"/>
      <c r="AT25" s="30"/>
      <c r="AU25" s="30"/>
      <c r="AV25" s="30"/>
      <c r="AW25" s="30"/>
      <c r="AX25" s="30"/>
      <c r="BI25" s="51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</row>
    <row r="26" spans="1:75" s="53" customFormat="1" ht="20.100000000000001" customHeight="1" x14ac:dyDescent="0.35">
      <c r="A26" s="10"/>
      <c r="B26" s="10"/>
      <c r="C26" s="10"/>
      <c r="D26" s="10"/>
      <c r="E26" s="10"/>
      <c r="F26" s="10"/>
      <c r="G26" s="11"/>
      <c r="H26" s="11"/>
      <c r="I26" s="10"/>
      <c r="J26" s="11"/>
      <c r="K26" s="12"/>
      <c r="L26" s="13"/>
      <c r="M26" s="13"/>
      <c r="N26" s="10"/>
      <c r="O26" s="10"/>
      <c r="P26" s="10"/>
      <c r="Q26" s="10"/>
      <c r="R26" s="10"/>
      <c r="S26" s="57"/>
      <c r="T26" s="57"/>
      <c r="U26" s="143" t="s">
        <v>12</v>
      </c>
      <c r="V26" s="144"/>
      <c r="W26" s="144"/>
      <c r="X26" s="144"/>
      <c r="Y26" s="144"/>
      <c r="Z26" s="144"/>
      <c r="AA26" s="144"/>
      <c r="AB26" s="144"/>
      <c r="AC26" s="15"/>
      <c r="AD26" s="15"/>
      <c r="AE26" s="15"/>
      <c r="AF26" s="11"/>
      <c r="AG26" s="10"/>
      <c r="AH26" s="12"/>
      <c r="AI26" s="12"/>
      <c r="AJ26" s="12"/>
      <c r="AK26" s="13"/>
      <c r="AL26" s="12"/>
      <c r="AM26" s="13"/>
      <c r="AN26" s="10"/>
      <c r="AO26" s="10"/>
      <c r="AP26" s="10"/>
      <c r="AQ26" s="10"/>
      <c r="AR26" s="10"/>
      <c r="AS26" s="57"/>
      <c r="AT26" s="57"/>
      <c r="AU26" s="57"/>
      <c r="AV26" s="10"/>
      <c r="AW26" s="10"/>
      <c r="AX26" s="10"/>
      <c r="BI26" s="91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</row>
    <row r="27" spans="1:75" s="8" customFormat="1" ht="20.100000000000001" customHeight="1" x14ac:dyDescent="0.35">
      <c r="A27" s="130" t="s">
        <v>95</v>
      </c>
      <c r="B27" s="131"/>
      <c r="C27" s="131"/>
      <c r="D27" s="131"/>
      <c r="E27" s="131"/>
      <c r="F27" s="131"/>
      <c r="G27" s="131"/>
      <c r="H27" s="131"/>
      <c r="I27" s="131"/>
      <c r="J27" s="132"/>
      <c r="K27" s="141">
        <v>2</v>
      </c>
      <c r="L27" s="142"/>
      <c r="M27" s="109">
        <v>13</v>
      </c>
      <c r="N27" s="110"/>
      <c r="O27" s="111"/>
      <c r="P27" s="109">
        <v>35</v>
      </c>
      <c r="Q27" s="111"/>
      <c r="R27" s="133">
        <f>IF(ISBLANK(P27),"",ROUNDDOWN(M27/P27,2))</f>
        <v>0.37</v>
      </c>
      <c r="S27" s="134"/>
      <c r="T27" s="134"/>
      <c r="U27" s="135"/>
      <c r="V27" s="109">
        <v>4</v>
      </c>
      <c r="W27" s="110"/>
      <c r="X27" s="111"/>
      <c r="Y27" s="128" t="s">
        <v>8</v>
      </c>
      <c r="Z27" s="129"/>
      <c r="AA27" s="130" t="s">
        <v>78</v>
      </c>
      <c r="AB27" s="131"/>
      <c r="AC27" s="131"/>
      <c r="AD27" s="131"/>
      <c r="AE27" s="131"/>
      <c r="AF27" s="131"/>
      <c r="AG27" s="131"/>
      <c r="AH27" s="131"/>
      <c r="AI27" s="131"/>
      <c r="AJ27" s="132"/>
      <c r="AK27" s="128">
        <f>IF(ISBLANK(K27),"",2-K27)</f>
        <v>0</v>
      </c>
      <c r="AL27" s="129"/>
      <c r="AM27" s="109">
        <v>30</v>
      </c>
      <c r="AN27" s="110"/>
      <c r="AO27" s="111"/>
      <c r="AP27" s="128">
        <f>IF(ISBLANK(P27),"",P27)</f>
        <v>35</v>
      </c>
      <c r="AQ27" s="129"/>
      <c r="AR27" s="133">
        <f>IF(ISTEXT(AP27),"",ROUNDDOWN(AM27/AP27,2))</f>
        <v>0.85</v>
      </c>
      <c r="AS27" s="134"/>
      <c r="AT27" s="134"/>
      <c r="AU27" s="135"/>
      <c r="AV27" s="109">
        <v>4</v>
      </c>
      <c r="AW27" s="110"/>
      <c r="AX27" s="111"/>
      <c r="BI27" s="91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</row>
    <row r="28" spans="1:75" s="8" customFormat="1" ht="20.100000000000001" customHeight="1" x14ac:dyDescent="0.35">
      <c r="A28" s="130" t="s">
        <v>83</v>
      </c>
      <c r="B28" s="131"/>
      <c r="C28" s="131"/>
      <c r="D28" s="131"/>
      <c r="E28" s="131"/>
      <c r="F28" s="131"/>
      <c r="G28" s="131"/>
      <c r="H28" s="131"/>
      <c r="I28" s="131"/>
      <c r="J28" s="132"/>
      <c r="K28" s="141">
        <v>0</v>
      </c>
      <c r="L28" s="142"/>
      <c r="M28" s="109">
        <v>13</v>
      </c>
      <c r="N28" s="110"/>
      <c r="O28" s="111"/>
      <c r="P28" s="109">
        <v>34</v>
      </c>
      <c r="Q28" s="111"/>
      <c r="R28" s="133">
        <f>IF(ISBLANK(P28),"",ROUNDDOWN(M28/P28,2))</f>
        <v>0.38</v>
      </c>
      <c r="S28" s="134"/>
      <c r="T28" s="134"/>
      <c r="U28" s="135"/>
      <c r="V28" s="109">
        <v>3</v>
      </c>
      <c r="W28" s="110"/>
      <c r="X28" s="111"/>
      <c r="Y28" s="128" t="s">
        <v>8</v>
      </c>
      <c r="Z28" s="129"/>
      <c r="AA28" s="130" t="s">
        <v>76</v>
      </c>
      <c r="AB28" s="131"/>
      <c r="AC28" s="131"/>
      <c r="AD28" s="131"/>
      <c r="AE28" s="131"/>
      <c r="AF28" s="131"/>
      <c r="AG28" s="131"/>
      <c r="AH28" s="131"/>
      <c r="AI28" s="131"/>
      <c r="AJ28" s="132"/>
      <c r="AK28" s="128">
        <f>IF(ISBLANK(K28),"",2-K28)</f>
        <v>2</v>
      </c>
      <c r="AL28" s="129"/>
      <c r="AM28" s="109">
        <v>30</v>
      </c>
      <c r="AN28" s="110"/>
      <c r="AO28" s="111"/>
      <c r="AP28" s="128">
        <f>IF(ISBLANK(P28),"",P28)</f>
        <v>34</v>
      </c>
      <c r="AQ28" s="129"/>
      <c r="AR28" s="133">
        <f>IF(ISTEXT(AP28),"",ROUNDDOWN(AM28/AP28,2))</f>
        <v>0.88</v>
      </c>
      <c r="AS28" s="134"/>
      <c r="AT28" s="134"/>
      <c r="AU28" s="135"/>
      <c r="AV28" s="109">
        <v>4</v>
      </c>
      <c r="AW28" s="110"/>
      <c r="AX28" s="111"/>
      <c r="BI28" s="51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</row>
    <row r="29" spans="1:75" s="8" customFormat="1" ht="20.100000000000001" hidden="1" customHeight="1" x14ac:dyDescent="0.35">
      <c r="A29" s="130" t="s">
        <v>71</v>
      </c>
      <c r="B29" s="131"/>
      <c r="C29" s="131"/>
      <c r="D29" s="131"/>
      <c r="E29" s="131"/>
      <c r="F29" s="131"/>
      <c r="G29" s="131"/>
      <c r="H29" s="131"/>
      <c r="I29" s="131"/>
      <c r="J29" s="132"/>
      <c r="K29" s="141"/>
      <c r="L29" s="142"/>
      <c r="M29" s="109"/>
      <c r="N29" s="110"/>
      <c r="O29" s="111"/>
      <c r="P29" s="109"/>
      <c r="Q29" s="111"/>
      <c r="R29" s="133" t="str">
        <f>IF(ISBLANK(P29),"",ROUNDDOWN(M29/P29,2))</f>
        <v/>
      </c>
      <c r="S29" s="134"/>
      <c r="T29" s="134"/>
      <c r="U29" s="135"/>
      <c r="V29" s="109"/>
      <c r="W29" s="110"/>
      <c r="X29" s="111"/>
      <c r="Y29" s="128" t="s">
        <v>8</v>
      </c>
      <c r="Z29" s="129"/>
      <c r="AA29" s="130" t="s">
        <v>71</v>
      </c>
      <c r="AB29" s="131"/>
      <c r="AC29" s="131"/>
      <c r="AD29" s="131"/>
      <c r="AE29" s="131"/>
      <c r="AF29" s="131"/>
      <c r="AG29" s="131"/>
      <c r="AH29" s="131"/>
      <c r="AI29" s="131"/>
      <c r="AJ29" s="132"/>
      <c r="AK29" s="128" t="str">
        <f>IF(ISBLANK(K29),"",2-K29)</f>
        <v/>
      </c>
      <c r="AL29" s="129"/>
      <c r="AM29" s="109"/>
      <c r="AN29" s="110"/>
      <c r="AO29" s="111"/>
      <c r="AP29" s="128" t="str">
        <f>IF(ISBLANK(P29),"",P29)</f>
        <v/>
      </c>
      <c r="AQ29" s="129"/>
      <c r="AR29" s="133" t="str">
        <f>IF(ISTEXT(AP29),"",ROUNDDOWN(AM29/AP29,2))</f>
        <v/>
      </c>
      <c r="AS29" s="134"/>
      <c r="AT29" s="134"/>
      <c r="AU29" s="135"/>
      <c r="AV29" s="109"/>
      <c r="AW29" s="110"/>
      <c r="AX29" s="111"/>
      <c r="BI29" s="51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</row>
    <row r="30" spans="1:75" s="8" customFormat="1" ht="20.100000000000001" customHeight="1" x14ac:dyDescent="0.35">
      <c r="M30" s="17"/>
      <c r="N30" s="17"/>
      <c r="O30" s="17"/>
      <c r="Q30" s="18"/>
      <c r="R30" s="18"/>
      <c r="AF30" s="18"/>
      <c r="AH30" s="18"/>
      <c r="AI30" s="18"/>
      <c r="AJ30" s="18"/>
      <c r="BI30" s="51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</row>
    <row r="31" spans="1:75" s="8" customFormat="1" ht="20.100000000000001" customHeight="1" x14ac:dyDescent="0.35">
      <c r="C31" s="19" t="s">
        <v>13</v>
      </c>
      <c r="D31" s="20"/>
      <c r="E31" s="20"/>
      <c r="F31" s="20"/>
      <c r="G31" s="20"/>
      <c r="M31" s="17"/>
      <c r="N31" s="17"/>
      <c r="O31" s="17"/>
      <c r="Q31" s="18"/>
      <c r="R31" s="18"/>
      <c r="AF31" s="18"/>
      <c r="AH31" s="18"/>
      <c r="AI31" s="18"/>
      <c r="AJ31" s="18"/>
      <c r="BI31" s="51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</row>
    <row r="32" spans="1:75" s="7" customFormat="1" ht="20.100000000000001" customHeight="1" x14ac:dyDescent="0.35">
      <c r="A32" s="145" t="s">
        <v>70</v>
      </c>
      <c r="B32" s="145"/>
      <c r="C32" s="137" t="s">
        <v>14</v>
      </c>
      <c r="D32" s="138"/>
      <c r="E32" s="138"/>
      <c r="F32" s="138"/>
      <c r="H32" s="136" t="s">
        <v>15</v>
      </c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36" t="s">
        <v>16</v>
      </c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7" t="s">
        <v>17</v>
      </c>
      <c r="AF32" s="138"/>
      <c r="AG32" s="138"/>
      <c r="AH32" s="139" t="s">
        <v>18</v>
      </c>
      <c r="AI32" s="140"/>
      <c r="AJ32" s="140"/>
      <c r="AK32" s="137" t="s">
        <v>19</v>
      </c>
      <c r="AL32" s="138"/>
      <c r="AM32" s="151"/>
      <c r="AN32" s="137" t="s">
        <v>20</v>
      </c>
      <c r="AO32" s="138"/>
      <c r="AP32" s="138"/>
      <c r="AQ32" s="138"/>
      <c r="AR32" s="137" t="s">
        <v>21</v>
      </c>
      <c r="AS32" s="138"/>
      <c r="AT32" s="152"/>
      <c r="AU32" s="137" t="s">
        <v>22</v>
      </c>
      <c r="AV32" s="138"/>
      <c r="AW32" s="138"/>
      <c r="AX32" s="138"/>
      <c r="BI32" s="5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</row>
    <row r="33" spans="1:75" s="8" customFormat="1" ht="20.100000000000001" customHeight="1" x14ac:dyDescent="0.35">
      <c r="A33" s="103">
        <v>1</v>
      </c>
      <c r="B33" s="103"/>
      <c r="C33" s="104">
        <f>VLOOKUP(H33,BI2:BV8,14,0)</f>
        <v>223722</v>
      </c>
      <c r="D33" s="105"/>
      <c r="E33" s="105"/>
      <c r="F33" s="105"/>
      <c r="G33" s="105"/>
      <c r="H33" s="106" t="s">
        <v>76</v>
      </c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7" t="str">
        <f>VLOOKUP(H33,BI2:BY8,15,0)</f>
        <v>BC de Liefhebber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>
        <v>8</v>
      </c>
      <c r="AF33" s="108"/>
      <c r="AG33" s="108"/>
      <c r="AH33" s="109">
        <v>120</v>
      </c>
      <c r="AI33" s="110"/>
      <c r="AJ33" s="111"/>
      <c r="AK33" s="108">
        <v>149</v>
      </c>
      <c r="AL33" s="108"/>
      <c r="AM33" s="115"/>
      <c r="AN33" s="116">
        <f t="shared" ref="AN33:AN38" si="0">IF(ISBLANK(AK33),"",ROUNDDOWN(AH33/AK33,2))</f>
        <v>0.8</v>
      </c>
      <c r="AO33" s="117"/>
      <c r="AP33" s="117"/>
      <c r="AQ33" s="117"/>
      <c r="AR33" s="108">
        <v>6</v>
      </c>
      <c r="AS33" s="108"/>
      <c r="AT33" s="108"/>
      <c r="AU33" s="101" t="s">
        <v>99</v>
      </c>
      <c r="AV33" s="101"/>
      <c r="AW33" s="101"/>
      <c r="AX33" s="102"/>
      <c r="BI33" s="62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</row>
    <row r="34" spans="1:75" s="8" customFormat="1" ht="20.100000000000001" customHeight="1" x14ac:dyDescent="0.35">
      <c r="A34" s="103">
        <v>2</v>
      </c>
      <c r="B34" s="103"/>
      <c r="C34" s="104">
        <f>VLOOKUP(H34,BI2:BV9,14,0)</f>
        <v>236090</v>
      </c>
      <c r="D34" s="105"/>
      <c r="E34" s="105"/>
      <c r="F34" s="105"/>
      <c r="G34" s="105"/>
      <c r="H34" s="106" t="s">
        <v>78</v>
      </c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7" t="str">
        <f>VLOOKUP(H34,BI2:BY9,15,0)</f>
        <v xml:space="preserve">BC Zeeland 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8">
        <v>6</v>
      </c>
      <c r="AF34" s="108"/>
      <c r="AG34" s="108"/>
      <c r="AH34" s="109">
        <v>118</v>
      </c>
      <c r="AI34" s="110"/>
      <c r="AJ34" s="111"/>
      <c r="AK34" s="108">
        <v>172</v>
      </c>
      <c r="AL34" s="108"/>
      <c r="AM34" s="115"/>
      <c r="AN34" s="116">
        <f t="shared" si="0"/>
        <v>0.68</v>
      </c>
      <c r="AO34" s="117"/>
      <c r="AP34" s="117"/>
      <c r="AQ34" s="117"/>
      <c r="AR34" s="108">
        <v>4</v>
      </c>
      <c r="AS34" s="108"/>
      <c r="AT34" s="108"/>
      <c r="AU34" s="101" t="s">
        <v>100</v>
      </c>
      <c r="AV34" s="101"/>
      <c r="AW34" s="101"/>
      <c r="AX34" s="102"/>
      <c r="BI34" s="51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</row>
    <row r="35" spans="1:75" s="8" customFormat="1" ht="20.100000000000001" customHeight="1" x14ac:dyDescent="0.35">
      <c r="A35" s="103">
        <v>3</v>
      </c>
      <c r="B35" s="103"/>
      <c r="C35" s="104">
        <f>VLOOKUP(H35,BI2:BV10,14,0)</f>
        <v>247986</v>
      </c>
      <c r="D35" s="105"/>
      <c r="E35" s="105"/>
      <c r="F35" s="105"/>
      <c r="G35" s="105"/>
      <c r="H35" s="106" t="s">
        <v>83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7" t="str">
        <f>VLOOKUP(H35,BI2:BY10,15,0)</f>
        <v xml:space="preserve">BC Zeeland </v>
      </c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8">
        <v>4</v>
      </c>
      <c r="AF35" s="108"/>
      <c r="AG35" s="108"/>
      <c r="AH35" s="109">
        <v>97</v>
      </c>
      <c r="AI35" s="110"/>
      <c r="AJ35" s="111"/>
      <c r="AK35" s="108">
        <v>171</v>
      </c>
      <c r="AL35" s="108"/>
      <c r="AM35" s="115"/>
      <c r="AN35" s="116">
        <f>IF(ISBLANK(AK35),"",ROUNDDOWN(AH35/AK35,2))</f>
        <v>0.56000000000000005</v>
      </c>
      <c r="AO35" s="117"/>
      <c r="AP35" s="117"/>
      <c r="AQ35" s="117"/>
      <c r="AR35" s="108">
        <v>4</v>
      </c>
      <c r="AS35" s="108"/>
      <c r="AT35" s="108"/>
      <c r="AU35" s="101" t="s">
        <v>101</v>
      </c>
      <c r="AV35" s="101"/>
      <c r="AW35" s="101"/>
      <c r="AX35" s="102"/>
      <c r="BI35" s="51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</row>
    <row r="36" spans="1:75" s="8" customFormat="1" ht="20.100000000000001" customHeight="1" x14ac:dyDescent="0.35">
      <c r="A36" s="103">
        <v>4</v>
      </c>
      <c r="B36" s="103"/>
      <c r="C36" s="104">
        <f>VLOOKUP(H36,BI2:BV11,14,0)</f>
        <v>248122</v>
      </c>
      <c r="D36" s="105"/>
      <c r="E36" s="105"/>
      <c r="F36" s="105"/>
      <c r="G36" s="105"/>
      <c r="H36" s="106" t="s">
        <v>95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7" t="str">
        <f>VLOOKUP(H36,BI2:BY11,15,0)</f>
        <v xml:space="preserve">BC Zeeland 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8">
        <v>2</v>
      </c>
      <c r="AF36" s="108"/>
      <c r="AG36" s="108"/>
      <c r="AH36" s="109">
        <v>79</v>
      </c>
      <c r="AI36" s="110"/>
      <c r="AJ36" s="111"/>
      <c r="AK36" s="108">
        <v>199</v>
      </c>
      <c r="AL36" s="108"/>
      <c r="AM36" s="115"/>
      <c r="AN36" s="116">
        <f t="shared" si="0"/>
        <v>0.39</v>
      </c>
      <c r="AO36" s="117"/>
      <c r="AP36" s="117"/>
      <c r="AQ36" s="117"/>
      <c r="AR36" s="108">
        <v>4</v>
      </c>
      <c r="AS36" s="108"/>
      <c r="AT36" s="108"/>
      <c r="AU36" s="101" t="s">
        <v>102</v>
      </c>
      <c r="AV36" s="101"/>
      <c r="AW36" s="101"/>
      <c r="AX36" s="102"/>
      <c r="BI36" s="51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</row>
    <row r="37" spans="1:75" s="8" customFormat="1" ht="20.100000000000001" customHeight="1" x14ac:dyDescent="0.35">
      <c r="A37" s="103">
        <v>5</v>
      </c>
      <c r="B37" s="103"/>
      <c r="C37" s="104">
        <f>VLOOKUP(H37,BI2:BV12,14,0)</f>
        <v>250243</v>
      </c>
      <c r="D37" s="105"/>
      <c r="E37" s="105"/>
      <c r="F37" s="105"/>
      <c r="G37" s="105"/>
      <c r="H37" s="106" t="s">
        <v>96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7" t="str">
        <f>VLOOKUP(H37,BI2:BY12,15,0)</f>
        <v>E.G.B.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8">
        <v>0</v>
      </c>
      <c r="AF37" s="108"/>
      <c r="AG37" s="108"/>
      <c r="AH37" s="109">
        <v>58</v>
      </c>
      <c r="AI37" s="110"/>
      <c r="AJ37" s="111"/>
      <c r="AK37" s="108">
        <v>191</v>
      </c>
      <c r="AL37" s="108"/>
      <c r="AM37" s="115"/>
      <c r="AN37" s="116">
        <f t="shared" si="0"/>
        <v>0.3</v>
      </c>
      <c r="AO37" s="117"/>
      <c r="AP37" s="117"/>
      <c r="AQ37" s="117"/>
      <c r="AR37" s="108">
        <v>3</v>
      </c>
      <c r="AS37" s="108"/>
      <c r="AT37" s="108"/>
      <c r="AU37" s="101" t="s">
        <v>103</v>
      </c>
      <c r="AV37" s="101"/>
      <c r="AW37" s="101"/>
      <c r="AX37" s="102"/>
      <c r="BI37" s="51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</row>
    <row r="38" spans="1:75" s="8" customFormat="1" ht="20.100000000000001" hidden="1" customHeight="1" x14ac:dyDescent="0.35">
      <c r="A38" s="149">
        <v>6</v>
      </c>
      <c r="B38" s="149"/>
      <c r="C38" s="104" t="str">
        <f>VLOOKUP(H38,BI2:BV13,14,0)</f>
        <v>Bondsnr</v>
      </c>
      <c r="D38" s="105"/>
      <c r="E38" s="105"/>
      <c r="F38" s="105"/>
      <c r="G38" s="105"/>
      <c r="H38" s="106" t="s">
        <v>71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7" t="str">
        <f>VLOOKUP(H38,BI2:BY13,15,0)</f>
        <v>Vereniging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0"/>
      <c r="AF38" s="100"/>
      <c r="AG38" s="100"/>
      <c r="AH38" s="112"/>
      <c r="AI38" s="113"/>
      <c r="AJ38" s="114"/>
      <c r="AK38" s="100"/>
      <c r="AL38" s="100"/>
      <c r="AM38" s="118"/>
      <c r="AN38" s="119" t="str">
        <f t="shared" si="0"/>
        <v/>
      </c>
      <c r="AO38" s="120"/>
      <c r="AP38" s="120"/>
      <c r="AQ38" s="120"/>
      <c r="AR38" s="100"/>
      <c r="AS38" s="100"/>
      <c r="AT38" s="100"/>
      <c r="AU38" s="121"/>
      <c r="AV38" s="121"/>
      <c r="AW38" s="121"/>
      <c r="AX38" s="122"/>
      <c r="BI38" s="51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</row>
    <row r="39" spans="1:75" s="8" customFormat="1" ht="20.100000000000001" customHeight="1" x14ac:dyDescent="0.35">
      <c r="A39" s="150" t="s">
        <v>25</v>
      </c>
      <c r="B39" s="147"/>
      <c r="C39" s="147"/>
      <c r="D39" s="147"/>
      <c r="E39" s="147"/>
      <c r="F39" s="147"/>
      <c r="G39" s="147"/>
      <c r="H39" s="147"/>
      <c r="I39" s="147"/>
      <c r="J39" s="148"/>
      <c r="K39" s="133">
        <f>IF(ISTEXT(AK39),"",ROUNDDOWN(AH39/AK39,2))</f>
        <v>0.53</v>
      </c>
      <c r="L39" s="134"/>
      <c r="M39" s="134"/>
      <c r="N39" s="148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128">
        <f>SUM(AH33:AJ38)</f>
        <v>472</v>
      </c>
      <c r="AI39" s="147"/>
      <c r="AJ39" s="148"/>
      <c r="AK39" s="103">
        <f>SUM(AK33:AM38)</f>
        <v>882</v>
      </c>
      <c r="AL39" s="117"/>
      <c r="AM39" s="150"/>
      <c r="AN39" s="56"/>
      <c r="AO39" s="54"/>
      <c r="AP39" s="54"/>
      <c r="AQ39" s="54"/>
      <c r="AR39" s="54"/>
      <c r="AS39" s="54"/>
      <c r="AT39" s="54"/>
      <c r="AU39" s="54"/>
      <c r="AV39" s="54"/>
      <c r="AW39" s="54"/>
      <c r="AX39" s="55"/>
      <c r="BI39" s="51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</row>
    <row r="40" spans="1:75" s="3" customFormat="1" ht="15" customHeight="1" x14ac:dyDescent="0.35">
      <c r="BI40" s="51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</row>
    <row r="41" spans="1:75" s="3" customFormat="1" ht="15" customHeight="1" x14ac:dyDescent="0.35">
      <c r="BI41" s="92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</row>
    <row r="42" spans="1:75" s="3" customFormat="1" ht="15" customHeight="1" x14ac:dyDescent="0.35">
      <c r="BI42" s="92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</row>
    <row r="43" spans="1:75" s="3" customFormat="1" ht="15" customHeight="1" x14ac:dyDescent="0.35">
      <c r="BI43" s="92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</row>
    <row r="44" spans="1:75" s="3" customFormat="1" ht="15" customHeight="1" x14ac:dyDescent="0.35">
      <c r="BI44" s="92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</row>
    <row r="45" spans="1:75" s="3" customFormat="1" ht="15" customHeight="1" x14ac:dyDescent="0.35">
      <c r="BI45" s="92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</row>
    <row r="46" spans="1:75" s="3" customFormat="1" ht="15" customHeight="1" x14ac:dyDescent="0.35">
      <c r="BI46" s="92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</row>
    <row r="47" spans="1:75" s="3" customFormat="1" ht="15" customHeight="1" x14ac:dyDescent="0.35">
      <c r="BI47" s="92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</row>
    <row r="48" spans="1:75" s="3" customFormat="1" ht="15" customHeight="1" x14ac:dyDescent="0.35">
      <c r="BI48" s="92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</row>
    <row r="49" spans="61:75" s="3" customFormat="1" ht="15" customHeight="1" x14ac:dyDescent="0.35">
      <c r="BI49" s="92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</row>
    <row r="50" spans="61:75" s="3" customFormat="1" ht="15" customHeight="1" x14ac:dyDescent="0.35">
      <c r="BI50" s="92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</row>
    <row r="51" spans="61:75" s="3" customFormat="1" ht="15" customHeight="1" x14ac:dyDescent="0.35">
      <c r="BI51" s="92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</row>
    <row r="52" spans="61:75" s="3" customFormat="1" ht="15" customHeight="1" x14ac:dyDescent="0.35">
      <c r="BI52" s="92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</row>
    <row r="53" spans="61:75" s="3" customFormat="1" ht="15" customHeight="1" x14ac:dyDescent="0.35">
      <c r="BI53" s="92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</row>
    <row r="54" spans="61:75" s="3" customFormat="1" ht="15" customHeight="1" x14ac:dyDescent="0.35">
      <c r="BI54" s="92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</row>
    <row r="55" spans="61:75" s="3" customFormat="1" ht="15" customHeight="1" x14ac:dyDescent="0.35">
      <c r="BI55" s="92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</row>
    <row r="56" spans="61:75" s="3" customFormat="1" ht="15" customHeight="1" x14ac:dyDescent="0.35">
      <c r="BI56" s="92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</row>
    <row r="57" spans="61:75" s="3" customFormat="1" ht="15" customHeight="1" x14ac:dyDescent="0.35">
      <c r="BI57" s="92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</row>
    <row r="58" spans="61:75" s="3" customFormat="1" ht="15" customHeight="1" x14ac:dyDescent="0.35">
      <c r="BI58" s="92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</row>
    <row r="59" spans="61:75" s="3" customFormat="1" ht="15" customHeight="1" x14ac:dyDescent="0.35">
      <c r="BI59" s="92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</row>
    <row r="60" spans="61:75" s="3" customFormat="1" ht="15" customHeight="1" x14ac:dyDescent="0.35">
      <c r="BI60" s="92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</row>
    <row r="61" spans="61:75" s="4" customFormat="1" ht="15" customHeight="1" x14ac:dyDescent="0.35">
      <c r="BI61" s="92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</row>
    <row r="62" spans="61:75" s="4" customFormat="1" ht="15" customHeight="1" x14ac:dyDescent="0.3">
      <c r="BI62" s="93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</row>
    <row r="63" spans="61:75" s="4" customFormat="1" ht="15" customHeight="1" x14ac:dyDescent="0.3">
      <c r="BI63" s="93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</row>
    <row r="64" spans="61:75" s="4" customFormat="1" ht="15" customHeight="1" x14ac:dyDescent="0.3">
      <c r="BI64" s="93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</row>
    <row r="65" spans="61:75" s="4" customFormat="1" ht="15" customHeight="1" x14ac:dyDescent="0.3">
      <c r="BI65" s="93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</row>
    <row r="66" spans="61:75" s="4" customFormat="1" ht="15" customHeight="1" x14ac:dyDescent="0.3">
      <c r="BI66" s="93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</row>
    <row r="67" spans="61:75" s="3" customFormat="1" ht="15" customHeight="1" x14ac:dyDescent="0.35">
      <c r="BI67" s="93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</row>
    <row r="68" spans="61:75" s="3" customFormat="1" ht="15" customHeight="1" x14ac:dyDescent="0.35">
      <c r="BI68" s="92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</row>
    <row r="69" spans="61:75" s="3" customFormat="1" ht="15" customHeight="1" x14ac:dyDescent="0.35">
      <c r="BI69" s="92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</row>
    <row r="70" spans="61:75" s="3" customFormat="1" ht="15" customHeight="1" x14ac:dyDescent="0.35">
      <c r="BI70" s="92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</row>
    <row r="71" spans="61:75" s="3" customFormat="1" ht="15" customHeight="1" x14ac:dyDescent="0.35">
      <c r="BI71" s="92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</row>
    <row r="72" spans="61:75" s="3" customFormat="1" ht="15" customHeight="1" x14ac:dyDescent="0.35">
      <c r="BI72" s="92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</row>
    <row r="73" spans="61:75" s="3" customFormat="1" ht="15" customHeight="1" x14ac:dyDescent="0.35">
      <c r="BI73" s="92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</row>
    <row r="74" spans="61:75" s="3" customFormat="1" ht="15" customHeight="1" x14ac:dyDescent="0.35">
      <c r="BI74" s="92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</row>
    <row r="75" spans="61:75" s="3" customFormat="1" ht="15" customHeight="1" x14ac:dyDescent="0.35">
      <c r="BI75" s="92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</row>
    <row r="76" spans="61:75" s="3" customFormat="1" ht="15" customHeight="1" x14ac:dyDescent="0.35">
      <c r="BI76" s="92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</row>
    <row r="77" spans="61:75" s="3" customFormat="1" ht="15" customHeight="1" x14ac:dyDescent="0.35">
      <c r="BI77" s="92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</row>
    <row r="78" spans="61:75" s="3" customFormat="1" ht="15" customHeight="1" x14ac:dyDescent="0.35">
      <c r="BI78" s="92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</row>
    <row r="79" spans="61:75" s="3" customFormat="1" ht="15" customHeight="1" x14ac:dyDescent="0.35">
      <c r="BI79" s="92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</row>
    <row r="80" spans="61:75" s="3" customFormat="1" ht="15" customHeight="1" x14ac:dyDescent="0.35">
      <c r="BI80" s="92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</row>
    <row r="81" spans="61:75" s="3" customFormat="1" ht="15" customHeight="1" x14ac:dyDescent="0.35">
      <c r="BI81" s="92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</row>
    <row r="82" spans="61:75" s="3" customFormat="1" ht="15" customHeight="1" x14ac:dyDescent="0.35">
      <c r="BI82" s="92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</row>
    <row r="83" spans="61:75" s="3" customFormat="1" ht="15" customHeight="1" x14ac:dyDescent="0.35">
      <c r="BI83" s="92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</row>
    <row r="84" spans="61:75" s="3" customFormat="1" ht="15" customHeight="1" x14ac:dyDescent="0.35">
      <c r="BI84" s="92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</row>
    <row r="85" spans="61:75" s="3" customFormat="1" ht="15" customHeight="1" x14ac:dyDescent="0.35">
      <c r="BI85" s="92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</row>
    <row r="86" spans="61:75" s="3" customFormat="1" ht="15" customHeight="1" x14ac:dyDescent="0.35">
      <c r="BI86" s="92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</row>
    <row r="87" spans="61:75" s="3" customFormat="1" ht="15" customHeight="1" x14ac:dyDescent="0.35">
      <c r="BI87" s="92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</row>
    <row r="88" spans="61:75" s="3" customFormat="1" ht="15" customHeight="1" x14ac:dyDescent="0.35">
      <c r="BI88" s="92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</row>
    <row r="89" spans="61:75" s="3" customFormat="1" ht="15" customHeight="1" x14ac:dyDescent="0.35">
      <c r="BI89" s="92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</row>
    <row r="90" spans="61:75" s="3" customFormat="1" ht="11.65" x14ac:dyDescent="0.35">
      <c r="BI90" s="92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</row>
    <row r="91" spans="61:75" s="3" customFormat="1" ht="11.65" x14ac:dyDescent="0.35">
      <c r="BI91" s="92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</row>
    <row r="92" spans="61:75" s="3" customFormat="1" ht="11.65" x14ac:dyDescent="0.35">
      <c r="BI92" s="92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</row>
    <row r="93" spans="61:75" s="3" customFormat="1" ht="11.65" x14ac:dyDescent="0.35">
      <c r="BI93" s="92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</row>
    <row r="94" spans="61:75" s="3" customFormat="1" ht="11.65" x14ac:dyDescent="0.35">
      <c r="BI94" s="92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</row>
    <row r="95" spans="61:75" s="3" customFormat="1" ht="11.65" x14ac:dyDescent="0.35">
      <c r="BI95" s="92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</row>
    <row r="96" spans="61:75" s="3" customFormat="1" ht="11.65" x14ac:dyDescent="0.35">
      <c r="BI96" s="92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</row>
    <row r="97" spans="61:75" s="3" customFormat="1" ht="11.65" x14ac:dyDescent="0.35">
      <c r="BI97" s="92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</row>
    <row r="98" spans="61:75" s="3" customFormat="1" ht="11.65" x14ac:dyDescent="0.35">
      <c r="BI98" s="92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</row>
    <row r="99" spans="61:75" s="3" customFormat="1" ht="11.65" x14ac:dyDescent="0.35">
      <c r="BI99" s="92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</row>
    <row r="100" spans="61:75" s="3" customFormat="1" ht="11.65" x14ac:dyDescent="0.35">
      <c r="BI100" s="92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</row>
    <row r="101" spans="61:75" s="3" customFormat="1" ht="11.65" x14ac:dyDescent="0.35">
      <c r="BI101" s="92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</row>
    <row r="102" spans="61:75" s="3" customFormat="1" ht="11.65" x14ac:dyDescent="0.35">
      <c r="BI102" s="92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</row>
    <row r="103" spans="61:75" s="3" customFormat="1" ht="11.65" x14ac:dyDescent="0.35">
      <c r="BI103" s="92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</row>
    <row r="104" spans="61:75" s="3" customFormat="1" ht="11.65" x14ac:dyDescent="0.35">
      <c r="BI104" s="92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</row>
    <row r="105" spans="61:75" s="3" customFormat="1" ht="11.65" x14ac:dyDescent="0.35">
      <c r="BI105" s="92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</row>
    <row r="106" spans="61:75" s="3" customFormat="1" ht="11.65" x14ac:dyDescent="0.35">
      <c r="BI106" s="92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</row>
    <row r="107" spans="61:75" s="3" customFormat="1" ht="11.65" x14ac:dyDescent="0.35">
      <c r="BI107" s="92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</row>
    <row r="108" spans="61:75" s="3" customFormat="1" ht="11.65" x14ac:dyDescent="0.35">
      <c r="BI108" s="92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</row>
    <row r="109" spans="61:75" s="3" customFormat="1" ht="11.65" x14ac:dyDescent="0.35">
      <c r="BI109" s="92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</row>
    <row r="110" spans="61:75" s="3" customFormat="1" ht="11.65" x14ac:dyDescent="0.35">
      <c r="BI110" s="92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</row>
    <row r="111" spans="61:75" s="3" customFormat="1" ht="11.65" x14ac:dyDescent="0.35">
      <c r="BI111" s="92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</row>
    <row r="112" spans="61:75" s="3" customFormat="1" ht="11.65" x14ac:dyDescent="0.35">
      <c r="BI112" s="92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</row>
    <row r="113" spans="61:75" s="5" customFormat="1" ht="15" x14ac:dyDescent="0.4">
      <c r="BI113" s="92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</row>
    <row r="114" spans="61:75" s="5" customFormat="1" ht="15" x14ac:dyDescent="0.4">
      <c r="BI114" s="94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</row>
    <row r="115" spans="61:75" s="5" customFormat="1" ht="15" x14ac:dyDescent="0.4">
      <c r="BI115" s="94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</row>
    <row r="116" spans="61:75" s="5" customFormat="1" ht="15" x14ac:dyDescent="0.4">
      <c r="BI116" s="94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</row>
    <row r="117" spans="61:75" s="5" customFormat="1" ht="15" x14ac:dyDescent="0.4">
      <c r="BI117" s="94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</row>
    <row r="118" spans="61:75" s="5" customFormat="1" ht="15" x14ac:dyDescent="0.4">
      <c r="BI118" s="94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</row>
    <row r="119" spans="61:75" s="5" customFormat="1" ht="15" x14ac:dyDescent="0.4">
      <c r="BI119" s="94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</row>
    <row r="120" spans="61:75" s="5" customFormat="1" ht="15" x14ac:dyDescent="0.4">
      <c r="BI120" s="94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</row>
    <row r="121" spans="61:75" s="5" customFormat="1" ht="15" x14ac:dyDescent="0.4">
      <c r="BI121" s="94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</row>
    <row r="122" spans="61:75" s="5" customFormat="1" ht="15" x14ac:dyDescent="0.4">
      <c r="BI122" s="94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</row>
    <row r="123" spans="61:75" s="5" customFormat="1" ht="15" x14ac:dyDescent="0.4">
      <c r="BI123" s="94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</row>
    <row r="124" spans="61:75" s="5" customFormat="1" ht="15" x14ac:dyDescent="0.4">
      <c r="BI124" s="94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</row>
    <row r="125" spans="61:75" s="5" customFormat="1" ht="15" x14ac:dyDescent="0.4">
      <c r="BI125" s="94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</row>
    <row r="126" spans="61:75" s="5" customFormat="1" ht="15" x14ac:dyDescent="0.4">
      <c r="BI126" s="94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</row>
    <row r="127" spans="61:75" s="5" customFormat="1" ht="15" x14ac:dyDescent="0.4">
      <c r="BI127" s="94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</row>
    <row r="128" spans="61:75" s="5" customFormat="1" ht="15" x14ac:dyDescent="0.4">
      <c r="BI128" s="94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</row>
    <row r="129" spans="61:75" s="5" customFormat="1" ht="15" x14ac:dyDescent="0.4">
      <c r="BI129" s="94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</row>
    <row r="130" spans="61:75" s="5" customFormat="1" ht="15" x14ac:dyDescent="0.4">
      <c r="BI130" s="94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</row>
    <row r="131" spans="61:75" s="5" customFormat="1" ht="15" x14ac:dyDescent="0.4">
      <c r="BI131" s="94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</row>
    <row r="132" spans="61:75" s="5" customFormat="1" ht="15" x14ac:dyDescent="0.4">
      <c r="BI132" s="94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</row>
    <row r="133" spans="61:75" s="5" customFormat="1" ht="15" x14ac:dyDescent="0.4">
      <c r="BI133" s="94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</row>
    <row r="134" spans="61:75" s="5" customFormat="1" ht="15" x14ac:dyDescent="0.4">
      <c r="BI134" s="94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</row>
    <row r="135" spans="61:75" s="5" customFormat="1" ht="15" x14ac:dyDescent="0.4">
      <c r="BI135" s="94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</row>
    <row r="136" spans="61:75" s="5" customFormat="1" ht="15" x14ac:dyDescent="0.4">
      <c r="BI136" s="94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</row>
    <row r="137" spans="61:75" s="5" customFormat="1" ht="15" x14ac:dyDescent="0.4">
      <c r="BI137" s="94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</row>
    <row r="138" spans="61:75" s="5" customFormat="1" ht="15" x14ac:dyDescent="0.4">
      <c r="BI138" s="94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</row>
    <row r="139" spans="61:75" s="5" customFormat="1" ht="15" x14ac:dyDescent="0.4">
      <c r="BI139" s="94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</row>
    <row r="140" spans="61:75" s="5" customFormat="1" ht="15" x14ac:dyDescent="0.4">
      <c r="BI140" s="94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</row>
    <row r="141" spans="61:75" s="5" customFormat="1" ht="15" x14ac:dyDescent="0.4">
      <c r="BI141" s="94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</row>
    <row r="142" spans="61:75" s="5" customFormat="1" ht="15" x14ac:dyDescent="0.4">
      <c r="BI142" s="94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</row>
    <row r="143" spans="61:75" s="5" customFormat="1" ht="15" x14ac:dyDescent="0.4">
      <c r="BI143" s="94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</row>
    <row r="144" spans="61:75" x14ac:dyDescent="0.45">
      <c r="BI144" s="94"/>
    </row>
  </sheetData>
  <mergeCells count="293">
    <mergeCell ref="G3:R3"/>
    <mergeCell ref="AK39:AM39"/>
    <mergeCell ref="M9:O9"/>
    <mergeCell ref="P9:Q9"/>
    <mergeCell ref="A8:J8"/>
    <mergeCell ref="K8:L8"/>
    <mergeCell ref="M8:O8"/>
    <mergeCell ref="A14:J14"/>
    <mergeCell ref="AA6:AJ6"/>
    <mergeCell ref="A13:J13"/>
    <mergeCell ref="K13:L13"/>
    <mergeCell ref="M13:O13"/>
    <mergeCell ref="P13:Q13"/>
    <mergeCell ref="R13:U13"/>
    <mergeCell ref="A7:J7"/>
    <mergeCell ref="K7:L7"/>
    <mergeCell ref="M7:O7"/>
    <mergeCell ref="A3:F3"/>
    <mergeCell ref="A9:J9"/>
    <mergeCell ref="K9:L9"/>
    <mergeCell ref="R14:U14"/>
    <mergeCell ref="A17:J17"/>
    <mergeCell ref="K17:L17"/>
    <mergeCell ref="M17:O17"/>
    <mergeCell ref="AV8:AX8"/>
    <mergeCell ref="AK9:AL9"/>
    <mergeCell ref="AM9:AO9"/>
    <mergeCell ref="AP9:AQ9"/>
    <mergeCell ref="AR9:AU9"/>
    <mergeCell ref="R9:U9"/>
    <mergeCell ref="V9:X9"/>
    <mergeCell ref="Y9:Z9"/>
    <mergeCell ref="AM8:AO8"/>
    <mergeCell ref="AP8:AQ8"/>
    <mergeCell ref="V8:X8"/>
    <mergeCell ref="AR8:AU8"/>
    <mergeCell ref="AV9:AX9"/>
    <mergeCell ref="AS11:AU11"/>
    <mergeCell ref="AV18:AX18"/>
    <mergeCell ref="Y14:Z14"/>
    <mergeCell ref="AA14:AJ14"/>
    <mergeCell ref="AK14:AL14"/>
    <mergeCell ref="AP3:AX3"/>
    <mergeCell ref="AM7:AO7"/>
    <mergeCell ref="AP7:AQ7"/>
    <mergeCell ref="AR7:AU7"/>
    <mergeCell ref="AV7:AX7"/>
    <mergeCell ref="AM6:AO6"/>
    <mergeCell ref="AR6:AU6"/>
    <mergeCell ref="AV6:AX6"/>
    <mergeCell ref="AP6:AQ6"/>
    <mergeCell ref="U5:AB5"/>
    <mergeCell ref="AA9:AJ9"/>
    <mergeCell ref="AM14:AO14"/>
    <mergeCell ref="AP14:AQ14"/>
    <mergeCell ref="AR14:AU14"/>
    <mergeCell ref="AV14:AX14"/>
    <mergeCell ref="V13:X13"/>
    <mergeCell ref="Y13:Z13"/>
    <mergeCell ref="AA13:AJ13"/>
    <mergeCell ref="AK13:AL13"/>
    <mergeCell ref="AV19:AX19"/>
    <mergeCell ref="AM12:AO12"/>
    <mergeCell ref="AP12:AQ12"/>
    <mergeCell ref="AR12:AU12"/>
    <mergeCell ref="AV12:AX12"/>
    <mergeCell ref="AM17:AO17"/>
    <mergeCell ref="AP17:AQ17"/>
    <mergeCell ref="AR17:AU17"/>
    <mergeCell ref="AV17:AX17"/>
    <mergeCell ref="AM13:AO13"/>
    <mergeCell ref="AP13:AQ13"/>
    <mergeCell ref="AR13:AU13"/>
    <mergeCell ref="AV13:AX13"/>
    <mergeCell ref="AM22:AO22"/>
    <mergeCell ref="AM18:AO18"/>
    <mergeCell ref="AP18:AQ18"/>
    <mergeCell ref="AR18:AU18"/>
    <mergeCell ref="U21:AB21"/>
    <mergeCell ref="V17:X17"/>
    <mergeCell ref="R17:U17"/>
    <mergeCell ref="AP22:AQ22"/>
    <mergeCell ref="AR22:AU22"/>
    <mergeCell ref="AK19:AL19"/>
    <mergeCell ref="AK17:AL17"/>
    <mergeCell ref="R22:U22"/>
    <mergeCell ref="V22:X22"/>
    <mergeCell ref="Y22:Z22"/>
    <mergeCell ref="AM19:AO19"/>
    <mergeCell ref="AP19:AQ19"/>
    <mergeCell ref="AR19:AU19"/>
    <mergeCell ref="Y17:Z17"/>
    <mergeCell ref="AA17:AJ17"/>
    <mergeCell ref="AV22:AX22"/>
    <mergeCell ref="AR27:AU27"/>
    <mergeCell ref="V23:X23"/>
    <mergeCell ref="Y23:Z23"/>
    <mergeCell ref="AA23:AJ23"/>
    <mergeCell ref="AV23:AX23"/>
    <mergeCell ref="AK23:AL23"/>
    <mergeCell ref="AM23:AO23"/>
    <mergeCell ref="AP23:AQ23"/>
    <mergeCell ref="AR23:AU23"/>
    <mergeCell ref="U26:AB26"/>
    <mergeCell ref="AM24:AO24"/>
    <mergeCell ref="AP24:AQ24"/>
    <mergeCell ref="AR24:AU24"/>
    <mergeCell ref="Y24:Z24"/>
    <mergeCell ref="AA24:AJ24"/>
    <mergeCell ref="AK24:AL24"/>
    <mergeCell ref="R23:U23"/>
    <mergeCell ref="AV24:AX24"/>
    <mergeCell ref="AK27:AL27"/>
    <mergeCell ref="AM27:AO27"/>
    <mergeCell ref="AP27:AQ27"/>
    <mergeCell ref="AA22:AJ22"/>
    <mergeCell ref="AK22:AL22"/>
    <mergeCell ref="AV29:AX29"/>
    <mergeCell ref="AK29:AL29"/>
    <mergeCell ref="AM29:AO29"/>
    <mergeCell ref="AP29:AQ29"/>
    <mergeCell ref="AR29:AU29"/>
    <mergeCell ref="AV27:AX27"/>
    <mergeCell ref="AV28:AX28"/>
    <mergeCell ref="P27:Q27"/>
    <mergeCell ref="R27:U27"/>
    <mergeCell ref="V27:X27"/>
    <mergeCell ref="Y27:Z27"/>
    <mergeCell ref="AA27:AJ27"/>
    <mergeCell ref="Y28:Z28"/>
    <mergeCell ref="AK28:AL28"/>
    <mergeCell ref="AM28:AO28"/>
    <mergeCell ref="AP28:AQ28"/>
    <mergeCell ref="AR28:AU28"/>
    <mergeCell ref="P28:Q28"/>
    <mergeCell ref="R28:U28"/>
    <mergeCell ref="V28:X28"/>
    <mergeCell ref="Y29:Z29"/>
    <mergeCell ref="AA29:AJ29"/>
    <mergeCell ref="P29:Q29"/>
    <mergeCell ref="AA28:AJ28"/>
    <mergeCell ref="AK35:AM35"/>
    <mergeCell ref="AN35:AQ35"/>
    <mergeCell ref="AR35:AT35"/>
    <mergeCell ref="AK36:AM36"/>
    <mergeCell ref="AN36:AQ36"/>
    <mergeCell ref="AU32:AX32"/>
    <mergeCell ref="A33:B33"/>
    <mergeCell ref="C33:G33"/>
    <mergeCell ref="H33:S33"/>
    <mergeCell ref="T33:AD33"/>
    <mergeCell ref="AE33:AG33"/>
    <mergeCell ref="AH33:AJ33"/>
    <mergeCell ref="AK33:AM33"/>
    <mergeCell ref="AN33:AQ33"/>
    <mergeCell ref="AR33:AT33"/>
    <mergeCell ref="AK32:AM32"/>
    <mergeCell ref="AN32:AQ32"/>
    <mergeCell ref="AR32:AT32"/>
    <mergeCell ref="AU33:AX33"/>
    <mergeCell ref="C32:F32"/>
    <mergeCell ref="H32:S32"/>
    <mergeCell ref="A32:B32"/>
    <mergeCell ref="AU35:AX35"/>
    <mergeCell ref="A29:J29"/>
    <mergeCell ref="K29:L29"/>
    <mergeCell ref="M29:O29"/>
    <mergeCell ref="A28:J28"/>
    <mergeCell ref="K28:L28"/>
    <mergeCell ref="M28:O28"/>
    <mergeCell ref="M23:O23"/>
    <mergeCell ref="AH39:AJ39"/>
    <mergeCell ref="A38:B38"/>
    <mergeCell ref="H38:S38"/>
    <mergeCell ref="T38:AD38"/>
    <mergeCell ref="T34:AD34"/>
    <mergeCell ref="AE34:AG34"/>
    <mergeCell ref="A39:J39"/>
    <mergeCell ref="K39:N39"/>
    <mergeCell ref="AE38:AG38"/>
    <mergeCell ref="A34:B34"/>
    <mergeCell ref="C34:G34"/>
    <mergeCell ref="H34:S34"/>
    <mergeCell ref="H35:S35"/>
    <mergeCell ref="T35:AD35"/>
    <mergeCell ref="AE35:AG35"/>
    <mergeCell ref="AH35:AJ35"/>
    <mergeCell ref="M27:O27"/>
    <mergeCell ref="AK7:AL7"/>
    <mergeCell ref="A23:J23"/>
    <mergeCell ref="K23:L23"/>
    <mergeCell ref="P17:Q17"/>
    <mergeCell ref="AK6:AL6"/>
    <mergeCell ref="A18:J18"/>
    <mergeCell ref="K18:L18"/>
    <mergeCell ref="M18:O18"/>
    <mergeCell ref="P18:Q18"/>
    <mergeCell ref="R18:U18"/>
    <mergeCell ref="V18:X18"/>
    <mergeCell ref="Y18:Z18"/>
    <mergeCell ref="AA18:AJ18"/>
    <mergeCell ref="AK18:AL18"/>
    <mergeCell ref="P6:Q6"/>
    <mergeCell ref="R6:U6"/>
    <mergeCell ref="V6:X6"/>
    <mergeCell ref="Y6:Z6"/>
    <mergeCell ref="Y12:Z12"/>
    <mergeCell ref="AA12:AJ12"/>
    <mergeCell ref="U11:AB11"/>
    <mergeCell ref="A22:J22"/>
    <mergeCell ref="K22:L22"/>
    <mergeCell ref="M22:O22"/>
    <mergeCell ref="AK12:AL12"/>
    <mergeCell ref="Y8:Z8"/>
    <mergeCell ref="AA8:AJ8"/>
    <mergeCell ref="AK8:AL8"/>
    <mergeCell ref="P12:Q12"/>
    <mergeCell ref="K14:L14"/>
    <mergeCell ref="M14:O14"/>
    <mergeCell ref="P14:Q14"/>
    <mergeCell ref="V14:X14"/>
    <mergeCell ref="K27:L27"/>
    <mergeCell ref="P22:Q22"/>
    <mergeCell ref="U16:AB16"/>
    <mergeCell ref="P23:Q23"/>
    <mergeCell ref="A6:J6"/>
    <mergeCell ref="A19:J19"/>
    <mergeCell ref="K19:L19"/>
    <mergeCell ref="M19:O19"/>
    <mergeCell ref="P19:Q19"/>
    <mergeCell ref="R19:U19"/>
    <mergeCell ref="M12:O12"/>
    <mergeCell ref="R12:U12"/>
    <mergeCell ref="K6:L6"/>
    <mergeCell ref="M6:O6"/>
    <mergeCell ref="K12:L12"/>
    <mergeCell ref="P7:Q7"/>
    <mergeCell ref="R7:U7"/>
    <mergeCell ref="P8:Q8"/>
    <mergeCell ref="R8:U8"/>
    <mergeCell ref="V7:X7"/>
    <mergeCell ref="Y7:Z7"/>
    <mergeCell ref="V12:X12"/>
    <mergeCell ref="AA7:AJ7"/>
    <mergeCell ref="A12:J12"/>
    <mergeCell ref="A2:AX2"/>
    <mergeCell ref="T3:AN3"/>
    <mergeCell ref="AH34:AJ34"/>
    <mergeCell ref="AK34:AM34"/>
    <mergeCell ref="AN34:AQ34"/>
    <mergeCell ref="AR34:AT34"/>
    <mergeCell ref="AU34:AX34"/>
    <mergeCell ref="A35:B35"/>
    <mergeCell ref="C35:G35"/>
    <mergeCell ref="V19:X19"/>
    <mergeCell ref="Y19:Z19"/>
    <mergeCell ref="AA19:AJ19"/>
    <mergeCell ref="R29:U29"/>
    <mergeCell ref="V29:X29"/>
    <mergeCell ref="T32:AD32"/>
    <mergeCell ref="AE32:AG32"/>
    <mergeCell ref="AH32:AJ32"/>
    <mergeCell ref="A24:J24"/>
    <mergeCell ref="K24:L24"/>
    <mergeCell ref="M24:O24"/>
    <mergeCell ref="P24:Q24"/>
    <mergeCell ref="R24:U24"/>
    <mergeCell ref="V24:X24"/>
    <mergeCell ref="A27:J27"/>
    <mergeCell ref="AR38:AT38"/>
    <mergeCell ref="AU36:AX36"/>
    <mergeCell ref="A37:B37"/>
    <mergeCell ref="C37:G37"/>
    <mergeCell ref="H37:S37"/>
    <mergeCell ref="T37:AD37"/>
    <mergeCell ref="AE37:AG37"/>
    <mergeCell ref="AH37:AJ37"/>
    <mergeCell ref="AR36:AT36"/>
    <mergeCell ref="AH38:AJ38"/>
    <mergeCell ref="AU37:AX37"/>
    <mergeCell ref="A36:B36"/>
    <mergeCell ref="C36:G36"/>
    <mergeCell ref="H36:S36"/>
    <mergeCell ref="T36:AD36"/>
    <mergeCell ref="AE36:AG36"/>
    <mergeCell ref="AH36:AJ36"/>
    <mergeCell ref="AK37:AM37"/>
    <mergeCell ref="AN37:AQ37"/>
    <mergeCell ref="AR37:AT37"/>
    <mergeCell ref="C38:G38"/>
    <mergeCell ref="AK38:AM38"/>
    <mergeCell ref="AN38:AQ38"/>
    <mergeCell ref="AU38:AX38"/>
  </mergeCells>
  <phoneticPr fontId="0" type="noConversion"/>
  <dataValidations count="2">
    <dataValidation type="list" allowBlank="1" showInputMessage="1" showErrorMessage="1" sqref="AA7:AJ9 AA22:AJ24 A22:J24 A7:J9 AA12:AJ14 A12:J14 AA17:AJ19 A17:J19 AA27:AJ29 A27:J29">
      <formula1>$BI$2:$BI$8</formula1>
    </dataValidation>
    <dataValidation type="list" allowBlank="1" showInputMessage="1" showErrorMessage="1" sqref="H33:S38">
      <formula1>$BI$2:$BI$9</formula1>
    </dataValidation>
  </dataValidations>
  <pageMargins left="0.75" right="0.75" top="0.47" bottom="0.36" header="0.5" footer="0.2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3"/>
  <sheetViews>
    <sheetView tabSelected="1" zoomScaleNormal="100" workbookViewId="0">
      <selection activeCell="AV30" sqref="AV30"/>
    </sheetView>
  </sheetViews>
  <sheetFormatPr defaultColWidth="1.73046875" defaultRowHeight="15.4" x14ac:dyDescent="0.45"/>
  <cols>
    <col min="1" max="58" width="1.73046875" style="6"/>
    <col min="59" max="59" width="19.1328125" style="72" bestFit="1" customWidth="1"/>
    <col min="60" max="60" width="7.59765625" style="72" bestFit="1" customWidth="1"/>
    <col min="61" max="61" width="14.59765625" style="72" bestFit="1" customWidth="1"/>
    <col min="62" max="16384" width="1.73046875" style="6"/>
  </cols>
  <sheetData>
    <row r="1" spans="1:66" s="2" customFormat="1" ht="150" customHeight="1" x14ac:dyDescent="0.55000000000000004">
      <c r="A1" s="1"/>
      <c r="BG1" s="66"/>
      <c r="BH1" s="66"/>
      <c r="BI1" s="66"/>
    </row>
    <row r="2" spans="1:66" s="7" customFormat="1" ht="20.100000000000001" customHeight="1" x14ac:dyDescent="0.35">
      <c r="A2" s="123" t="str">
        <f>'Poule A'!A2:AX2</f>
        <v>NK libre klein derde klase jeugd</v>
      </c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BG2" s="61"/>
      <c r="BH2" s="61"/>
      <c r="BI2" s="61"/>
    </row>
    <row r="3" spans="1:66" s="38" customFormat="1" ht="20.100000000000001" customHeight="1" x14ac:dyDescent="0.35">
      <c r="A3" s="157" t="str">
        <f>'Poule A'!A3:F3</f>
        <v>Speeldata:</v>
      </c>
      <c r="B3" s="157"/>
      <c r="C3" s="157"/>
      <c r="D3" s="157"/>
      <c r="E3" s="157"/>
      <c r="F3" s="157"/>
      <c r="G3" s="126" t="str">
        <f>'Poule A'!G3:R3</f>
        <v>7 en 8 oktober 2017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37"/>
      <c r="T3" s="126" t="str">
        <f>'Poule A'!T3:AN3</f>
        <v>Gespeeld in Hoogeveen (H.B.C.)</v>
      </c>
      <c r="U3" s="126"/>
      <c r="V3" s="126"/>
      <c r="W3" s="126"/>
      <c r="X3" s="126"/>
      <c r="Y3" s="126"/>
      <c r="Z3" s="126"/>
      <c r="AA3" s="126"/>
      <c r="AB3" s="126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37"/>
      <c r="AP3" s="126" t="str">
        <f>'Poule A'!AP3:AX3</f>
        <v>30 car</v>
      </c>
      <c r="AQ3" s="126"/>
      <c r="AR3" s="126"/>
      <c r="AS3" s="126"/>
      <c r="AT3" s="126"/>
      <c r="AU3" s="126"/>
      <c r="AV3" s="126"/>
      <c r="AW3" s="126"/>
      <c r="AX3" s="126"/>
      <c r="BG3" s="99"/>
      <c r="BH3" s="99"/>
      <c r="BI3" s="99"/>
    </row>
    <row r="4" spans="1:66" s="8" customFormat="1" ht="20.100000000000001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G4" s="50"/>
      <c r="BH4" s="50"/>
      <c r="BI4" s="50"/>
    </row>
    <row r="5" spans="1:66" s="8" customFormat="1" ht="20.100000000000001" customHeight="1" x14ac:dyDescent="0.35">
      <c r="A5" s="24" t="s">
        <v>26</v>
      </c>
      <c r="B5" s="25"/>
      <c r="C5" s="25"/>
      <c r="D5" s="25"/>
      <c r="E5" s="25"/>
      <c r="F5" s="25"/>
      <c r="U5" s="155" t="s">
        <v>0</v>
      </c>
      <c r="V5" s="156"/>
      <c r="W5" s="156"/>
      <c r="X5" s="156"/>
      <c r="Y5" s="156"/>
      <c r="Z5" s="156"/>
      <c r="AA5" s="156"/>
      <c r="AB5" s="156"/>
      <c r="AC5" s="7"/>
      <c r="AD5" s="7"/>
      <c r="AE5" s="7"/>
      <c r="BG5" s="50"/>
      <c r="BH5" s="50"/>
      <c r="BI5" s="50"/>
    </row>
    <row r="6" spans="1:66" s="7" customFormat="1" ht="20.100000000000001" customHeight="1" x14ac:dyDescent="0.35">
      <c r="A6" s="145" t="s">
        <v>1</v>
      </c>
      <c r="B6" s="145"/>
      <c r="C6" s="145"/>
      <c r="D6" s="145"/>
      <c r="E6" s="145"/>
      <c r="F6" s="145"/>
      <c r="G6" s="145"/>
      <c r="H6" s="145"/>
      <c r="I6" s="145"/>
      <c r="J6" s="145"/>
      <c r="K6" s="146" t="s">
        <v>2</v>
      </c>
      <c r="L6" s="146"/>
      <c r="M6" s="139" t="s">
        <v>3</v>
      </c>
      <c r="N6" s="139"/>
      <c r="O6" s="139"/>
      <c r="P6" s="139" t="s">
        <v>4</v>
      </c>
      <c r="Q6" s="139"/>
      <c r="R6" s="139" t="s">
        <v>5</v>
      </c>
      <c r="S6" s="139"/>
      <c r="T6" s="139"/>
      <c r="U6" s="139"/>
      <c r="V6" s="139" t="s">
        <v>6</v>
      </c>
      <c r="W6" s="139"/>
      <c r="X6" s="139"/>
      <c r="Y6" s="139"/>
      <c r="Z6" s="139"/>
      <c r="AA6" s="145" t="s">
        <v>7</v>
      </c>
      <c r="AB6" s="145"/>
      <c r="AC6" s="145"/>
      <c r="AD6" s="145"/>
      <c r="AE6" s="145"/>
      <c r="AF6" s="145"/>
      <c r="AG6" s="145"/>
      <c r="AH6" s="145"/>
      <c r="AI6" s="145"/>
      <c r="AJ6" s="145"/>
      <c r="AK6" s="146" t="s">
        <v>2</v>
      </c>
      <c r="AL6" s="146"/>
      <c r="AM6" s="139" t="s">
        <v>3</v>
      </c>
      <c r="AN6" s="139"/>
      <c r="AO6" s="139"/>
      <c r="AP6" s="139" t="s">
        <v>4</v>
      </c>
      <c r="AQ6" s="139"/>
      <c r="AR6" s="139" t="s">
        <v>5</v>
      </c>
      <c r="AS6" s="139"/>
      <c r="AT6" s="139"/>
      <c r="AU6" s="139"/>
      <c r="AV6" s="139" t="s">
        <v>6</v>
      </c>
      <c r="AW6" s="139"/>
      <c r="AX6" s="139"/>
      <c r="BG6" s="61"/>
      <c r="BH6" s="61"/>
      <c r="BI6" s="61"/>
    </row>
    <row r="7" spans="1:66" s="8" customFormat="1" ht="20.100000000000001" customHeight="1" x14ac:dyDescent="0.35">
      <c r="A7" s="115" t="s">
        <v>79</v>
      </c>
      <c r="B7" s="115"/>
      <c r="C7" s="115"/>
      <c r="D7" s="115"/>
      <c r="E7" s="115"/>
      <c r="F7" s="115"/>
      <c r="G7" s="115"/>
      <c r="H7" s="115"/>
      <c r="I7" s="115"/>
      <c r="J7" s="115"/>
      <c r="K7" s="161">
        <v>0</v>
      </c>
      <c r="L7" s="161"/>
      <c r="M7" s="108">
        <v>19</v>
      </c>
      <c r="N7" s="108"/>
      <c r="O7" s="108"/>
      <c r="P7" s="108">
        <v>23</v>
      </c>
      <c r="Q7" s="108"/>
      <c r="R7" s="116">
        <f>IF(ISBLANK(P7),"",ROUNDDOWN(M7/P7,2))</f>
        <v>0.82</v>
      </c>
      <c r="S7" s="103"/>
      <c r="T7" s="103"/>
      <c r="U7" s="103"/>
      <c r="V7" s="108">
        <v>6</v>
      </c>
      <c r="W7" s="108"/>
      <c r="X7" s="108"/>
      <c r="Y7" s="103" t="s">
        <v>8</v>
      </c>
      <c r="Z7" s="103"/>
      <c r="AA7" s="115" t="s">
        <v>84</v>
      </c>
      <c r="AB7" s="115"/>
      <c r="AC7" s="115"/>
      <c r="AD7" s="115"/>
      <c r="AE7" s="115"/>
      <c r="AF7" s="115"/>
      <c r="AG7" s="115"/>
      <c r="AH7" s="115"/>
      <c r="AI7" s="115"/>
      <c r="AJ7" s="115"/>
      <c r="AK7" s="103">
        <f>IF(ISBLANK(K7),"",2-K7)</f>
        <v>2</v>
      </c>
      <c r="AL7" s="103"/>
      <c r="AM7" s="108">
        <v>30</v>
      </c>
      <c r="AN7" s="108"/>
      <c r="AO7" s="108"/>
      <c r="AP7" s="103">
        <f>IF(ISBLANK(P7),"",P7)</f>
        <v>23</v>
      </c>
      <c r="AQ7" s="103"/>
      <c r="AR7" s="116">
        <f>IF(ISTEXT(AP7),"",ROUNDDOWN(AM7/AP7,2))</f>
        <v>1.3</v>
      </c>
      <c r="AS7" s="103"/>
      <c r="AT7" s="103"/>
      <c r="AU7" s="103"/>
      <c r="AV7" s="108">
        <v>5</v>
      </c>
      <c r="AW7" s="108"/>
      <c r="AX7" s="108"/>
      <c r="BG7" s="50"/>
      <c r="BH7" s="50"/>
      <c r="BI7" s="50"/>
    </row>
    <row r="8" spans="1:66" s="8" customFormat="1" ht="20.100000000000001" customHeight="1" x14ac:dyDescent="0.35">
      <c r="A8" s="115" t="s">
        <v>81</v>
      </c>
      <c r="B8" s="115"/>
      <c r="C8" s="115"/>
      <c r="D8" s="115"/>
      <c r="E8" s="115"/>
      <c r="F8" s="115"/>
      <c r="G8" s="115"/>
      <c r="H8" s="115"/>
      <c r="I8" s="115"/>
      <c r="J8" s="115"/>
      <c r="K8" s="161">
        <v>0</v>
      </c>
      <c r="L8" s="161"/>
      <c r="M8" s="108">
        <v>21</v>
      </c>
      <c r="N8" s="108"/>
      <c r="O8" s="108"/>
      <c r="P8" s="108">
        <v>53</v>
      </c>
      <c r="Q8" s="108"/>
      <c r="R8" s="116">
        <f>IF(ISBLANK(P8),"",ROUNDDOWN(M8/P8,2))</f>
        <v>0.39</v>
      </c>
      <c r="S8" s="103"/>
      <c r="T8" s="103"/>
      <c r="U8" s="103"/>
      <c r="V8" s="108">
        <v>2</v>
      </c>
      <c r="W8" s="108"/>
      <c r="X8" s="108"/>
      <c r="Y8" s="103" t="s">
        <v>8</v>
      </c>
      <c r="Z8" s="103"/>
      <c r="AA8" s="115" t="s">
        <v>97</v>
      </c>
      <c r="AB8" s="115"/>
      <c r="AC8" s="115"/>
      <c r="AD8" s="115"/>
      <c r="AE8" s="115"/>
      <c r="AF8" s="115"/>
      <c r="AG8" s="115"/>
      <c r="AH8" s="115"/>
      <c r="AI8" s="115"/>
      <c r="AJ8" s="115"/>
      <c r="AK8" s="103">
        <f>IF(ISBLANK(K8),"",2-K8)</f>
        <v>2</v>
      </c>
      <c r="AL8" s="103"/>
      <c r="AM8" s="108">
        <v>30</v>
      </c>
      <c r="AN8" s="108"/>
      <c r="AO8" s="108"/>
      <c r="AP8" s="103">
        <f>IF(ISBLANK(P8),"",P8)</f>
        <v>53</v>
      </c>
      <c r="AQ8" s="103"/>
      <c r="AR8" s="116">
        <f>IF(ISTEXT(AP8),"",ROUNDDOWN(AM8/AP8,2))</f>
        <v>0.56000000000000005</v>
      </c>
      <c r="AS8" s="103"/>
      <c r="AT8" s="103"/>
      <c r="AU8" s="103"/>
      <c r="AV8" s="108">
        <v>3</v>
      </c>
      <c r="AW8" s="108"/>
      <c r="AX8" s="108"/>
      <c r="BG8" s="67" t="s">
        <v>71</v>
      </c>
      <c r="BH8" s="67" t="s">
        <v>86</v>
      </c>
      <c r="BI8" s="67" t="s">
        <v>87</v>
      </c>
      <c r="BJ8" s="67"/>
      <c r="BK8" s="67"/>
      <c r="BL8" s="60"/>
      <c r="BM8" s="60"/>
      <c r="BN8" s="60"/>
    </row>
    <row r="9" spans="1:66" s="8" customFormat="1" ht="20.100000000000001" hidden="1" customHeight="1" x14ac:dyDescent="0.35">
      <c r="A9" s="115" t="s">
        <v>71</v>
      </c>
      <c r="B9" s="115"/>
      <c r="C9" s="115"/>
      <c r="D9" s="115"/>
      <c r="E9" s="115"/>
      <c r="F9" s="115"/>
      <c r="G9" s="115"/>
      <c r="H9" s="115"/>
      <c r="I9" s="115"/>
      <c r="J9" s="115"/>
      <c r="K9" s="161"/>
      <c r="L9" s="161"/>
      <c r="M9" s="108"/>
      <c r="N9" s="108"/>
      <c r="O9" s="108"/>
      <c r="P9" s="108"/>
      <c r="Q9" s="108"/>
      <c r="R9" s="116" t="str">
        <f>IF(ISBLANK(P9),"",ROUNDDOWN(M9/P9,2))</f>
        <v/>
      </c>
      <c r="S9" s="103"/>
      <c r="T9" s="103"/>
      <c r="U9" s="103"/>
      <c r="V9" s="108"/>
      <c r="W9" s="108"/>
      <c r="X9" s="108"/>
      <c r="Y9" s="103" t="s">
        <v>8</v>
      </c>
      <c r="Z9" s="103"/>
      <c r="AA9" s="115" t="s">
        <v>71</v>
      </c>
      <c r="AB9" s="115"/>
      <c r="AC9" s="115"/>
      <c r="AD9" s="115"/>
      <c r="AE9" s="115"/>
      <c r="AF9" s="115"/>
      <c r="AG9" s="115"/>
      <c r="AH9" s="115"/>
      <c r="AI9" s="115"/>
      <c r="AJ9" s="115"/>
      <c r="AK9" s="103" t="str">
        <f>IF(ISBLANK(K9),"",2-K9)</f>
        <v/>
      </c>
      <c r="AL9" s="103"/>
      <c r="AM9" s="108"/>
      <c r="AN9" s="108"/>
      <c r="AO9" s="108"/>
      <c r="AP9" s="103" t="str">
        <f>IF(ISBLANK(P9),"",P9)</f>
        <v/>
      </c>
      <c r="AQ9" s="103"/>
      <c r="AR9" s="116" t="str">
        <f>IF(ISTEXT(AP9),"",ROUNDDOWN(AM9/AP9,2))</f>
        <v/>
      </c>
      <c r="AS9" s="103"/>
      <c r="AT9" s="103"/>
      <c r="AU9" s="103"/>
      <c r="AV9" s="108"/>
      <c r="AW9" s="108"/>
      <c r="AX9" s="108"/>
      <c r="BG9" s="67" t="s">
        <v>82</v>
      </c>
      <c r="BH9" s="67">
        <v>236089</v>
      </c>
      <c r="BI9" s="65" t="s">
        <v>90</v>
      </c>
    </row>
    <row r="10" spans="1:66" s="43" customFormat="1" ht="20.100000000000001" customHeigh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36"/>
      <c r="L10" s="36"/>
      <c r="M10" s="30"/>
      <c r="N10" s="30"/>
      <c r="O10" s="30"/>
      <c r="P10" s="30"/>
      <c r="Q10" s="30"/>
      <c r="R10" s="44"/>
      <c r="S10" s="30"/>
      <c r="T10" s="30"/>
      <c r="U10" s="30"/>
      <c r="V10" s="30"/>
      <c r="W10" s="30"/>
      <c r="X10" s="30"/>
      <c r="Y10" s="46"/>
      <c r="Z10" s="46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0"/>
      <c r="AL10" s="30"/>
      <c r="AM10" s="30"/>
      <c r="AN10" s="30"/>
      <c r="AO10" s="30"/>
      <c r="AP10" s="30"/>
      <c r="AQ10" s="30"/>
      <c r="AR10" s="44"/>
      <c r="AS10" s="30"/>
      <c r="AT10" s="30"/>
      <c r="AU10" s="30"/>
      <c r="AV10" s="30"/>
      <c r="AW10" s="30"/>
      <c r="AX10" s="30"/>
      <c r="BG10" s="67" t="s">
        <v>97</v>
      </c>
      <c r="BH10" s="67">
        <v>236089</v>
      </c>
      <c r="BI10" s="98" t="s">
        <v>89</v>
      </c>
    </row>
    <row r="11" spans="1:66" s="43" customFormat="1" ht="20.100000000000001" customHeight="1" x14ac:dyDescent="0.35">
      <c r="A11" s="10"/>
      <c r="B11" s="10"/>
      <c r="C11" s="10"/>
      <c r="D11" s="10"/>
      <c r="E11" s="10"/>
      <c r="F11" s="10"/>
      <c r="G11" s="11"/>
      <c r="H11" s="11"/>
      <c r="I11" s="10"/>
      <c r="J11" s="11"/>
      <c r="K11" s="12"/>
      <c r="L11" s="13"/>
      <c r="M11" s="13"/>
      <c r="N11" s="10"/>
      <c r="O11" s="10"/>
      <c r="P11" s="10"/>
      <c r="Q11" s="10"/>
      <c r="R11" s="10"/>
      <c r="S11" s="44"/>
      <c r="T11" s="44"/>
      <c r="U11" s="143" t="s">
        <v>9</v>
      </c>
      <c r="V11" s="144"/>
      <c r="W11" s="144"/>
      <c r="X11" s="144"/>
      <c r="Y11" s="144"/>
      <c r="Z11" s="144"/>
      <c r="AA11" s="144"/>
      <c r="AB11" s="144"/>
      <c r="AC11" s="15"/>
      <c r="AD11" s="15"/>
      <c r="AE11" s="15"/>
      <c r="AF11" s="11"/>
      <c r="AG11" s="10"/>
      <c r="AH11" s="12"/>
      <c r="AI11" s="12"/>
      <c r="AJ11" s="12"/>
      <c r="AK11" s="13"/>
      <c r="AL11" s="12"/>
      <c r="AM11" s="13"/>
      <c r="AN11" s="10"/>
      <c r="AO11" s="10"/>
      <c r="AP11" s="10"/>
      <c r="AQ11" s="10"/>
      <c r="AR11" s="10"/>
      <c r="AS11" s="154"/>
      <c r="AT11" s="154"/>
      <c r="AU11" s="154"/>
      <c r="AV11" s="10"/>
      <c r="AW11" s="10"/>
      <c r="AX11" s="10"/>
      <c r="BG11" s="67" t="s">
        <v>84</v>
      </c>
      <c r="BH11" s="67">
        <v>228287</v>
      </c>
      <c r="BI11" s="98" t="s">
        <v>92</v>
      </c>
    </row>
    <row r="12" spans="1:66" s="8" customFormat="1" ht="20.100000000000001" customHeight="1" x14ac:dyDescent="0.35">
      <c r="A12" s="115" t="s">
        <v>81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61">
        <v>2</v>
      </c>
      <c r="L12" s="161"/>
      <c r="M12" s="108">
        <v>30</v>
      </c>
      <c r="N12" s="108"/>
      <c r="O12" s="108"/>
      <c r="P12" s="108">
        <v>69</v>
      </c>
      <c r="Q12" s="108"/>
      <c r="R12" s="116">
        <f>IF(ISBLANK(P12),"",ROUNDDOWN(M12/P12,2))</f>
        <v>0.43</v>
      </c>
      <c r="S12" s="103"/>
      <c r="T12" s="103"/>
      <c r="U12" s="103"/>
      <c r="V12" s="108">
        <v>3</v>
      </c>
      <c r="W12" s="108"/>
      <c r="X12" s="108"/>
      <c r="Y12" s="103" t="s">
        <v>8</v>
      </c>
      <c r="Z12" s="103"/>
      <c r="AA12" s="115" t="s">
        <v>79</v>
      </c>
      <c r="AB12" s="115"/>
      <c r="AC12" s="115"/>
      <c r="AD12" s="115"/>
      <c r="AE12" s="115"/>
      <c r="AF12" s="115"/>
      <c r="AG12" s="115"/>
      <c r="AH12" s="115"/>
      <c r="AI12" s="115"/>
      <c r="AJ12" s="115"/>
      <c r="AK12" s="103">
        <f>IF(ISBLANK(K12),"",2-K12)</f>
        <v>0</v>
      </c>
      <c r="AL12" s="103"/>
      <c r="AM12" s="108">
        <v>24</v>
      </c>
      <c r="AN12" s="108"/>
      <c r="AO12" s="108"/>
      <c r="AP12" s="103">
        <f>IF(ISBLANK(P12),"",P12)</f>
        <v>69</v>
      </c>
      <c r="AQ12" s="103"/>
      <c r="AR12" s="116">
        <f>IF(ISTEXT(AP12),"",ROUNDDOWN(AM12/AP12,2))</f>
        <v>0.34</v>
      </c>
      <c r="AS12" s="103"/>
      <c r="AT12" s="103"/>
      <c r="AU12" s="103"/>
      <c r="AV12" s="108">
        <v>3</v>
      </c>
      <c r="AW12" s="108"/>
      <c r="AX12" s="108"/>
      <c r="BG12" s="67" t="s">
        <v>79</v>
      </c>
      <c r="BH12" s="67">
        <v>228287</v>
      </c>
      <c r="BI12" s="65" t="s">
        <v>98</v>
      </c>
    </row>
    <row r="13" spans="1:66" s="8" customFormat="1" ht="20.100000000000001" customHeight="1" x14ac:dyDescent="0.35">
      <c r="A13" s="115" t="s">
        <v>82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61">
        <v>2</v>
      </c>
      <c r="L13" s="161"/>
      <c r="M13" s="108">
        <v>30</v>
      </c>
      <c r="N13" s="108"/>
      <c r="O13" s="108"/>
      <c r="P13" s="108">
        <v>30</v>
      </c>
      <c r="Q13" s="108"/>
      <c r="R13" s="116">
        <f>IF(ISBLANK(P13),"",ROUNDDOWN(M13/P13,2))</f>
        <v>1</v>
      </c>
      <c r="S13" s="103"/>
      <c r="T13" s="103"/>
      <c r="U13" s="103"/>
      <c r="V13" s="108">
        <v>6</v>
      </c>
      <c r="W13" s="108"/>
      <c r="X13" s="108"/>
      <c r="Y13" s="103" t="s">
        <v>8</v>
      </c>
      <c r="Z13" s="103"/>
      <c r="AA13" s="115" t="s">
        <v>97</v>
      </c>
      <c r="AB13" s="115"/>
      <c r="AC13" s="115"/>
      <c r="AD13" s="115"/>
      <c r="AE13" s="115"/>
      <c r="AF13" s="115"/>
      <c r="AG13" s="115"/>
      <c r="AH13" s="115"/>
      <c r="AI13" s="115"/>
      <c r="AJ13" s="115"/>
      <c r="AK13" s="103">
        <f>IF(ISBLANK(K13),"",2-K13)</f>
        <v>0</v>
      </c>
      <c r="AL13" s="103"/>
      <c r="AM13" s="108">
        <v>27</v>
      </c>
      <c r="AN13" s="108"/>
      <c r="AO13" s="108"/>
      <c r="AP13" s="103">
        <f>IF(ISBLANK(P13),"",P13)</f>
        <v>30</v>
      </c>
      <c r="AQ13" s="103"/>
      <c r="AR13" s="116">
        <f>IF(ISTEXT(AP13),"",ROUNDDOWN(AM13/AP13,2))</f>
        <v>0.9</v>
      </c>
      <c r="AS13" s="103"/>
      <c r="AT13" s="103"/>
      <c r="AU13" s="103"/>
      <c r="AV13" s="108">
        <v>3</v>
      </c>
      <c r="AW13" s="108"/>
      <c r="AX13" s="108"/>
      <c r="BG13" s="77" t="s">
        <v>81</v>
      </c>
      <c r="BH13" s="67">
        <v>250243</v>
      </c>
      <c r="BI13" s="65" t="s">
        <v>90</v>
      </c>
    </row>
    <row r="14" spans="1:66" s="8" customFormat="1" ht="20.100000000000001" hidden="1" customHeight="1" x14ac:dyDescent="0.35">
      <c r="A14" s="115" t="s">
        <v>71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61"/>
      <c r="L14" s="161"/>
      <c r="M14" s="108"/>
      <c r="N14" s="108"/>
      <c r="O14" s="108"/>
      <c r="P14" s="108"/>
      <c r="Q14" s="108"/>
      <c r="R14" s="116" t="str">
        <f>IF(ISBLANK(P14),"",ROUNDDOWN(M14/P14,2))</f>
        <v/>
      </c>
      <c r="S14" s="103"/>
      <c r="T14" s="103"/>
      <c r="U14" s="103"/>
      <c r="V14" s="108"/>
      <c r="W14" s="108"/>
      <c r="X14" s="108"/>
      <c r="Y14" s="103" t="s">
        <v>8</v>
      </c>
      <c r="Z14" s="103"/>
      <c r="AA14" s="115" t="s">
        <v>71</v>
      </c>
      <c r="AB14" s="115"/>
      <c r="AC14" s="115"/>
      <c r="AD14" s="115"/>
      <c r="AE14" s="115"/>
      <c r="AF14" s="115"/>
      <c r="AG14" s="115"/>
      <c r="AH14" s="115"/>
      <c r="AI14" s="115"/>
      <c r="AJ14" s="115"/>
      <c r="AK14" s="103" t="str">
        <f>IF(ISBLANK(K14),"",2-K14)</f>
        <v/>
      </c>
      <c r="AL14" s="103"/>
      <c r="AM14" s="108"/>
      <c r="AN14" s="108"/>
      <c r="AO14" s="108"/>
      <c r="AP14" s="103" t="str">
        <f>IF(ISBLANK(P14),"",P14)</f>
        <v/>
      </c>
      <c r="AQ14" s="103"/>
      <c r="AR14" s="116" t="str">
        <f>IF(ISTEXT(AP14),"",ROUNDDOWN(AM14/AP14,2))</f>
        <v/>
      </c>
      <c r="AS14" s="103"/>
      <c r="AT14" s="103"/>
      <c r="AU14" s="103"/>
      <c r="AV14" s="108"/>
      <c r="AW14" s="108"/>
      <c r="AX14" s="108"/>
      <c r="BG14" s="67"/>
      <c r="BH14" s="67"/>
      <c r="BI14" s="65"/>
    </row>
    <row r="15" spans="1:66" s="43" customFormat="1" ht="20.100000000000001" customHeight="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6"/>
      <c r="L15" s="36"/>
      <c r="M15" s="30"/>
      <c r="N15" s="30"/>
      <c r="O15" s="30"/>
      <c r="P15" s="30"/>
      <c r="Q15" s="30"/>
      <c r="R15" s="44"/>
      <c r="S15" s="30"/>
      <c r="T15" s="30"/>
      <c r="U15" s="30"/>
      <c r="V15" s="30"/>
      <c r="W15" s="30"/>
      <c r="X15" s="30"/>
      <c r="Y15" s="46"/>
      <c r="Z15" s="46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0"/>
      <c r="AL15" s="30"/>
      <c r="AM15" s="30"/>
      <c r="AN15" s="30"/>
      <c r="AO15" s="30"/>
      <c r="AP15" s="30"/>
      <c r="AQ15" s="30"/>
      <c r="AR15" s="44"/>
      <c r="AS15" s="30"/>
      <c r="AT15" s="30"/>
      <c r="AU15" s="30"/>
      <c r="AV15" s="30"/>
      <c r="AW15" s="30"/>
      <c r="AX15" s="30"/>
      <c r="BG15" s="68"/>
      <c r="BH15" s="68"/>
      <c r="BI15" s="68"/>
    </row>
    <row r="16" spans="1:66" s="43" customFormat="1" ht="20.100000000000001" customHeight="1" x14ac:dyDescent="0.35">
      <c r="A16" s="10"/>
      <c r="B16" s="10"/>
      <c r="C16" s="10"/>
      <c r="D16" s="10"/>
      <c r="E16" s="10"/>
      <c r="F16" s="10"/>
      <c r="G16" s="11"/>
      <c r="H16" s="11"/>
      <c r="I16" s="10"/>
      <c r="J16" s="11"/>
      <c r="K16" s="12"/>
      <c r="L16" s="13"/>
      <c r="M16" s="13"/>
      <c r="N16" s="10"/>
      <c r="O16" s="10"/>
      <c r="P16" s="10"/>
      <c r="Q16" s="10"/>
      <c r="R16" s="10"/>
      <c r="S16" s="44"/>
      <c r="T16" s="44"/>
      <c r="U16" s="143" t="s">
        <v>10</v>
      </c>
      <c r="V16" s="144"/>
      <c r="W16" s="144"/>
      <c r="X16" s="144"/>
      <c r="Y16" s="144"/>
      <c r="Z16" s="144"/>
      <c r="AA16" s="144"/>
      <c r="AB16" s="144"/>
      <c r="AC16" s="15"/>
      <c r="AD16" s="15"/>
      <c r="AE16" s="15"/>
      <c r="AF16" s="11"/>
      <c r="AG16" s="10"/>
      <c r="AH16" s="12"/>
      <c r="AI16" s="12"/>
      <c r="AJ16" s="12"/>
      <c r="AK16" s="13"/>
      <c r="AL16" s="12"/>
      <c r="AM16" s="13"/>
      <c r="AN16" s="10"/>
      <c r="AO16" s="10"/>
      <c r="AP16" s="10"/>
      <c r="AQ16" s="10"/>
      <c r="AR16" s="10"/>
      <c r="AS16" s="44"/>
      <c r="AT16" s="44"/>
      <c r="AU16" s="44"/>
      <c r="AV16" s="10"/>
      <c r="AW16" s="10"/>
      <c r="AX16" s="10"/>
      <c r="BG16" s="68"/>
      <c r="BH16" s="68"/>
      <c r="BI16" s="68"/>
    </row>
    <row r="17" spans="1:61" s="8" customFormat="1" ht="20.100000000000001" customHeight="1" x14ac:dyDescent="0.35">
      <c r="A17" s="115" t="s">
        <v>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1">
        <v>2</v>
      </c>
      <c r="L17" s="161"/>
      <c r="M17" s="108">
        <v>30</v>
      </c>
      <c r="N17" s="108"/>
      <c r="O17" s="108"/>
      <c r="P17" s="108">
        <v>50</v>
      </c>
      <c r="Q17" s="108"/>
      <c r="R17" s="116">
        <f>IF(ISBLANK(P17),"",ROUNDDOWN(M17/P17,2))</f>
        <v>0.6</v>
      </c>
      <c r="S17" s="103"/>
      <c r="T17" s="103"/>
      <c r="U17" s="103"/>
      <c r="V17" s="108">
        <v>6</v>
      </c>
      <c r="W17" s="108"/>
      <c r="X17" s="108"/>
      <c r="Y17" s="103" t="s">
        <v>8</v>
      </c>
      <c r="Z17" s="103"/>
      <c r="AA17" s="115" t="s">
        <v>79</v>
      </c>
      <c r="AB17" s="115"/>
      <c r="AC17" s="115"/>
      <c r="AD17" s="115"/>
      <c r="AE17" s="115"/>
      <c r="AF17" s="115"/>
      <c r="AG17" s="115"/>
      <c r="AH17" s="115"/>
      <c r="AI17" s="115"/>
      <c r="AJ17" s="115"/>
      <c r="AK17" s="103">
        <f>IF(ISBLANK(K17),"",2-K17)</f>
        <v>0</v>
      </c>
      <c r="AL17" s="103"/>
      <c r="AM17" s="108">
        <v>20</v>
      </c>
      <c r="AN17" s="108"/>
      <c r="AO17" s="108"/>
      <c r="AP17" s="103">
        <f>IF(ISBLANK(P17),"",P17)</f>
        <v>50</v>
      </c>
      <c r="AQ17" s="103"/>
      <c r="AR17" s="116">
        <f>IF(ISTEXT(AP17),"",ROUNDDOWN(AM17/AP17,2))</f>
        <v>0.4</v>
      </c>
      <c r="AS17" s="103"/>
      <c r="AT17" s="103"/>
      <c r="AU17" s="103"/>
      <c r="AV17" s="108">
        <v>2</v>
      </c>
      <c r="AW17" s="108"/>
      <c r="AX17" s="108"/>
      <c r="BG17" s="50"/>
      <c r="BH17" s="50"/>
      <c r="BI17" s="50"/>
    </row>
    <row r="18" spans="1:61" s="8" customFormat="1" ht="20.100000000000001" customHeight="1" x14ac:dyDescent="0.35">
      <c r="A18" s="115" t="s">
        <v>81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1">
        <v>0</v>
      </c>
      <c r="L18" s="161"/>
      <c r="M18" s="108">
        <v>18</v>
      </c>
      <c r="N18" s="108"/>
      <c r="O18" s="108"/>
      <c r="P18" s="108">
        <v>37</v>
      </c>
      <c r="Q18" s="108"/>
      <c r="R18" s="116">
        <f>IF(ISBLANK(P18),"",ROUNDDOWN(M18/P18,2))</f>
        <v>0.48</v>
      </c>
      <c r="S18" s="103"/>
      <c r="T18" s="103"/>
      <c r="U18" s="103"/>
      <c r="V18" s="108">
        <v>4</v>
      </c>
      <c r="W18" s="108"/>
      <c r="X18" s="108"/>
      <c r="Y18" s="103" t="s">
        <v>8</v>
      </c>
      <c r="Z18" s="103"/>
      <c r="AA18" s="115" t="s">
        <v>84</v>
      </c>
      <c r="AB18" s="115"/>
      <c r="AC18" s="115"/>
      <c r="AD18" s="115"/>
      <c r="AE18" s="115"/>
      <c r="AF18" s="115"/>
      <c r="AG18" s="115"/>
      <c r="AH18" s="115"/>
      <c r="AI18" s="115"/>
      <c r="AJ18" s="115"/>
      <c r="AK18" s="103">
        <f>IF(ISBLANK(K18),"",2-K18)</f>
        <v>2</v>
      </c>
      <c r="AL18" s="103"/>
      <c r="AM18" s="108">
        <v>30</v>
      </c>
      <c r="AN18" s="108"/>
      <c r="AO18" s="108"/>
      <c r="AP18" s="103">
        <f>IF(ISBLANK(P18),"",P18)</f>
        <v>37</v>
      </c>
      <c r="AQ18" s="103"/>
      <c r="AR18" s="116">
        <f>IF(ISTEXT(AP18),"",ROUNDDOWN(AM18/AP18,2))</f>
        <v>0.81</v>
      </c>
      <c r="AS18" s="103"/>
      <c r="AT18" s="103"/>
      <c r="AU18" s="103"/>
      <c r="AV18" s="108">
        <v>7</v>
      </c>
      <c r="AW18" s="108"/>
      <c r="AX18" s="108"/>
      <c r="BG18" s="50"/>
      <c r="BH18" s="50"/>
      <c r="BI18" s="50"/>
    </row>
    <row r="19" spans="1:61" s="8" customFormat="1" ht="20.100000000000001" hidden="1" customHeight="1" x14ac:dyDescent="0.35">
      <c r="A19" s="115" t="s">
        <v>71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61"/>
      <c r="L19" s="161"/>
      <c r="M19" s="108"/>
      <c r="N19" s="108"/>
      <c r="O19" s="108"/>
      <c r="P19" s="108"/>
      <c r="Q19" s="108"/>
      <c r="R19" s="116" t="str">
        <f>IF(ISBLANK(P19),"",ROUNDDOWN(M19/P19,2))</f>
        <v/>
      </c>
      <c r="S19" s="103"/>
      <c r="T19" s="103"/>
      <c r="U19" s="103"/>
      <c r="V19" s="108"/>
      <c r="W19" s="108"/>
      <c r="X19" s="108"/>
      <c r="Y19" s="103" t="s">
        <v>8</v>
      </c>
      <c r="Z19" s="103"/>
      <c r="AA19" s="115" t="s">
        <v>71</v>
      </c>
      <c r="AB19" s="115"/>
      <c r="AC19" s="115"/>
      <c r="AD19" s="115"/>
      <c r="AE19" s="115"/>
      <c r="AF19" s="115"/>
      <c r="AG19" s="115"/>
      <c r="AH19" s="115"/>
      <c r="AI19" s="115"/>
      <c r="AJ19" s="115"/>
      <c r="AK19" s="103" t="str">
        <f>IF(ISBLANK(K19),"",2-K19)</f>
        <v/>
      </c>
      <c r="AL19" s="103"/>
      <c r="AM19" s="108"/>
      <c r="AN19" s="108"/>
      <c r="AO19" s="108"/>
      <c r="AP19" s="103" t="str">
        <f>IF(ISBLANK(P19),"",P19)</f>
        <v/>
      </c>
      <c r="AQ19" s="103"/>
      <c r="AR19" s="116" t="str">
        <f>IF(ISTEXT(AP19),"",ROUNDDOWN(AM19/AP19,2))</f>
        <v/>
      </c>
      <c r="AS19" s="103"/>
      <c r="AT19" s="103"/>
      <c r="AU19" s="103"/>
      <c r="AV19" s="108"/>
      <c r="AW19" s="108"/>
      <c r="AX19" s="108"/>
      <c r="BG19" s="50"/>
      <c r="BH19" s="50"/>
      <c r="BI19" s="50"/>
    </row>
    <row r="20" spans="1:61" s="43" customFormat="1" ht="20.100000000000001" customHeight="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36"/>
      <c r="L20" s="36"/>
      <c r="M20" s="30"/>
      <c r="N20" s="30"/>
      <c r="O20" s="30"/>
      <c r="P20" s="30"/>
      <c r="Q20" s="30"/>
      <c r="R20" s="44"/>
      <c r="S20" s="30"/>
      <c r="T20" s="30"/>
      <c r="U20" s="30"/>
      <c r="V20" s="30"/>
      <c r="W20" s="30"/>
      <c r="X20" s="30"/>
      <c r="Y20" s="46"/>
      <c r="Z20" s="46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30"/>
      <c r="AL20" s="30"/>
      <c r="AM20" s="30"/>
      <c r="AN20" s="30"/>
      <c r="AO20" s="30"/>
      <c r="AP20" s="30"/>
      <c r="AQ20" s="30"/>
      <c r="AR20" s="44"/>
      <c r="AS20" s="30"/>
      <c r="AT20" s="30"/>
      <c r="AU20" s="30"/>
      <c r="AV20" s="30"/>
      <c r="AW20" s="30"/>
      <c r="AX20" s="30"/>
      <c r="BG20" s="68"/>
      <c r="BH20" s="68"/>
      <c r="BI20" s="68"/>
    </row>
    <row r="21" spans="1:61" s="43" customFormat="1" ht="20.100000000000001" customHeight="1" x14ac:dyDescent="0.35">
      <c r="A21" s="10"/>
      <c r="B21" s="10"/>
      <c r="C21" s="10"/>
      <c r="D21" s="10"/>
      <c r="E21" s="10"/>
      <c r="F21" s="10"/>
      <c r="G21" s="11"/>
      <c r="H21" s="11"/>
      <c r="I21" s="10"/>
      <c r="J21" s="11"/>
      <c r="K21" s="12"/>
      <c r="L21" s="13"/>
      <c r="M21" s="13"/>
      <c r="N21" s="10"/>
      <c r="O21" s="10"/>
      <c r="P21" s="10"/>
      <c r="Q21" s="10"/>
      <c r="R21" s="10"/>
      <c r="S21" s="44"/>
      <c r="T21" s="44"/>
      <c r="U21" s="143" t="s">
        <v>11</v>
      </c>
      <c r="V21" s="144"/>
      <c r="W21" s="144"/>
      <c r="X21" s="144"/>
      <c r="Y21" s="144"/>
      <c r="Z21" s="144"/>
      <c r="AA21" s="144"/>
      <c r="AB21" s="144"/>
      <c r="AC21" s="15"/>
      <c r="AD21" s="15"/>
      <c r="AE21" s="15"/>
      <c r="AF21" s="11"/>
      <c r="AG21" s="10"/>
      <c r="AH21" s="12"/>
      <c r="AI21" s="12"/>
      <c r="AJ21" s="12"/>
      <c r="AK21" s="13"/>
      <c r="AL21" s="12"/>
      <c r="AM21" s="13"/>
      <c r="AN21" s="10"/>
      <c r="AO21" s="10"/>
      <c r="AP21" s="10"/>
      <c r="AQ21" s="10"/>
      <c r="AR21" s="10"/>
      <c r="AS21" s="44"/>
      <c r="AT21" s="44"/>
      <c r="AU21" s="44"/>
      <c r="AV21" s="10"/>
      <c r="AW21" s="10"/>
      <c r="AX21" s="10"/>
      <c r="BG21" s="68"/>
      <c r="BH21" s="68"/>
      <c r="BI21" s="68"/>
    </row>
    <row r="22" spans="1:61" s="8" customFormat="1" ht="20.100000000000001" customHeight="1" x14ac:dyDescent="0.35">
      <c r="A22" s="115" t="s">
        <v>97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61">
        <v>2</v>
      </c>
      <c r="L22" s="161"/>
      <c r="M22" s="108">
        <v>30</v>
      </c>
      <c r="N22" s="108"/>
      <c r="O22" s="108"/>
      <c r="P22" s="108">
        <v>37</v>
      </c>
      <c r="Q22" s="108"/>
      <c r="R22" s="116">
        <f>IF(ISBLANK(P22),"",ROUNDDOWN(M22/P22,2))</f>
        <v>0.81</v>
      </c>
      <c r="S22" s="103"/>
      <c r="T22" s="103"/>
      <c r="U22" s="103"/>
      <c r="V22" s="108">
        <v>5</v>
      </c>
      <c r="W22" s="108"/>
      <c r="X22" s="108"/>
      <c r="Y22" s="103" t="s">
        <v>8</v>
      </c>
      <c r="Z22" s="103"/>
      <c r="AA22" s="115" t="s">
        <v>79</v>
      </c>
      <c r="AB22" s="115"/>
      <c r="AC22" s="115"/>
      <c r="AD22" s="115"/>
      <c r="AE22" s="115"/>
      <c r="AF22" s="115"/>
      <c r="AG22" s="115"/>
      <c r="AH22" s="115"/>
      <c r="AI22" s="115"/>
      <c r="AJ22" s="115"/>
      <c r="AK22" s="103">
        <f>IF(ISBLANK(K22),"",2-K22)</f>
        <v>0</v>
      </c>
      <c r="AL22" s="103"/>
      <c r="AM22" s="108">
        <v>13</v>
      </c>
      <c r="AN22" s="108"/>
      <c r="AO22" s="108"/>
      <c r="AP22" s="103">
        <f>IF(ISBLANK(P22),"",P22)</f>
        <v>37</v>
      </c>
      <c r="AQ22" s="103"/>
      <c r="AR22" s="116">
        <f>IF(ISTEXT(AP22),"",ROUNDDOWN(AM22/AP22,2))</f>
        <v>0.35</v>
      </c>
      <c r="AS22" s="103"/>
      <c r="AT22" s="103"/>
      <c r="AU22" s="103"/>
      <c r="AV22" s="108">
        <v>2</v>
      </c>
      <c r="AW22" s="108"/>
      <c r="AX22" s="108"/>
      <c r="BG22" s="50"/>
      <c r="BH22" s="50"/>
      <c r="BI22" s="50"/>
    </row>
    <row r="23" spans="1:61" s="8" customFormat="1" ht="20.100000000000001" customHeight="1" x14ac:dyDescent="0.35">
      <c r="A23" s="115" t="s">
        <v>82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61">
        <v>0</v>
      </c>
      <c r="L23" s="161"/>
      <c r="M23" s="108">
        <v>16</v>
      </c>
      <c r="N23" s="108"/>
      <c r="O23" s="108"/>
      <c r="P23" s="108">
        <v>36</v>
      </c>
      <c r="Q23" s="108"/>
      <c r="R23" s="116">
        <f>IF(ISBLANK(P23),"",ROUNDDOWN(M23/P23,2))</f>
        <v>0.44</v>
      </c>
      <c r="S23" s="103"/>
      <c r="T23" s="103"/>
      <c r="U23" s="103"/>
      <c r="V23" s="108">
        <v>2</v>
      </c>
      <c r="W23" s="108"/>
      <c r="X23" s="108"/>
      <c r="Y23" s="103" t="s">
        <v>8</v>
      </c>
      <c r="Z23" s="103"/>
      <c r="AA23" s="115" t="s">
        <v>84</v>
      </c>
      <c r="AB23" s="115"/>
      <c r="AC23" s="115"/>
      <c r="AD23" s="115"/>
      <c r="AE23" s="115"/>
      <c r="AF23" s="115"/>
      <c r="AG23" s="115"/>
      <c r="AH23" s="115"/>
      <c r="AI23" s="115"/>
      <c r="AJ23" s="115"/>
      <c r="AK23" s="103">
        <f>IF(ISBLANK(K23),"",2-K23)</f>
        <v>2</v>
      </c>
      <c r="AL23" s="103"/>
      <c r="AM23" s="108">
        <v>30</v>
      </c>
      <c r="AN23" s="108"/>
      <c r="AO23" s="108"/>
      <c r="AP23" s="103">
        <f>IF(ISBLANK(P23),"",P23)</f>
        <v>36</v>
      </c>
      <c r="AQ23" s="103"/>
      <c r="AR23" s="116">
        <f>IF(ISTEXT(AP23),"",ROUNDDOWN(AM23/AP23,2))</f>
        <v>0.83</v>
      </c>
      <c r="AS23" s="103"/>
      <c r="AT23" s="103"/>
      <c r="AU23" s="103"/>
      <c r="AV23" s="108">
        <v>3</v>
      </c>
      <c r="AW23" s="108"/>
      <c r="AX23" s="108"/>
      <c r="BG23" s="50"/>
      <c r="BH23" s="50"/>
      <c r="BI23" s="50"/>
    </row>
    <row r="24" spans="1:61" s="8" customFormat="1" ht="20.100000000000001" hidden="1" customHeight="1" x14ac:dyDescent="0.35">
      <c r="A24" s="115" t="s">
        <v>71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61"/>
      <c r="L24" s="161"/>
      <c r="M24" s="108"/>
      <c r="N24" s="108"/>
      <c r="O24" s="108"/>
      <c r="P24" s="108"/>
      <c r="Q24" s="108"/>
      <c r="R24" s="116" t="str">
        <f>IF(ISBLANK(P24),"",ROUNDDOWN(M24/P24,2))</f>
        <v/>
      </c>
      <c r="S24" s="103"/>
      <c r="T24" s="103"/>
      <c r="U24" s="103"/>
      <c r="V24" s="108"/>
      <c r="W24" s="108"/>
      <c r="X24" s="108"/>
      <c r="Y24" s="103" t="s">
        <v>8</v>
      </c>
      <c r="Z24" s="103"/>
      <c r="AA24" s="115" t="s">
        <v>71</v>
      </c>
      <c r="AB24" s="115"/>
      <c r="AC24" s="115"/>
      <c r="AD24" s="115"/>
      <c r="AE24" s="115"/>
      <c r="AF24" s="115"/>
      <c r="AG24" s="115"/>
      <c r="AH24" s="115"/>
      <c r="AI24" s="115"/>
      <c r="AJ24" s="115"/>
      <c r="AK24" s="103" t="str">
        <f>IF(ISBLANK(K24),"",2-K24)</f>
        <v/>
      </c>
      <c r="AL24" s="103"/>
      <c r="AM24" s="108"/>
      <c r="AN24" s="108"/>
      <c r="AO24" s="108"/>
      <c r="AP24" s="103" t="str">
        <f>IF(ISBLANK(P24),"",P24)</f>
        <v/>
      </c>
      <c r="AQ24" s="103"/>
      <c r="AR24" s="116" t="str">
        <f>IF(ISTEXT(AP24),"",ROUNDDOWN(AM24/AP24,2))</f>
        <v/>
      </c>
      <c r="AS24" s="103"/>
      <c r="AT24" s="103"/>
      <c r="AU24" s="103"/>
      <c r="AV24" s="108"/>
      <c r="AW24" s="108"/>
      <c r="AX24" s="108"/>
      <c r="BG24" s="50"/>
      <c r="BH24" s="50"/>
      <c r="BI24" s="50"/>
    </row>
    <row r="25" spans="1:61" s="43" customFormat="1" ht="20.100000000000001" customHeight="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6"/>
      <c r="L25" s="36"/>
      <c r="M25" s="30"/>
      <c r="N25" s="30"/>
      <c r="O25" s="30"/>
      <c r="P25" s="30"/>
      <c r="Q25" s="30"/>
      <c r="R25" s="44"/>
      <c r="S25" s="30"/>
      <c r="T25" s="30"/>
      <c r="U25" s="30"/>
      <c r="V25" s="30"/>
      <c r="W25" s="30"/>
      <c r="X25" s="30"/>
      <c r="Y25" s="46"/>
      <c r="Z25" s="46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30"/>
      <c r="AL25" s="30"/>
      <c r="AM25" s="30"/>
      <c r="AN25" s="30"/>
      <c r="AO25" s="30"/>
      <c r="AP25" s="30"/>
      <c r="AQ25" s="30"/>
      <c r="AR25" s="44"/>
      <c r="AS25" s="30"/>
      <c r="AT25" s="30"/>
      <c r="AU25" s="30"/>
      <c r="AV25" s="30"/>
      <c r="AW25" s="30"/>
      <c r="AX25" s="30"/>
      <c r="BG25" s="68"/>
      <c r="BH25" s="68"/>
      <c r="BI25" s="68"/>
    </row>
    <row r="26" spans="1:61" s="43" customFormat="1" ht="20.100000000000001" customHeight="1" x14ac:dyDescent="0.35">
      <c r="A26" s="10"/>
      <c r="B26" s="10"/>
      <c r="C26" s="10"/>
      <c r="D26" s="10"/>
      <c r="E26" s="10"/>
      <c r="F26" s="10"/>
      <c r="G26" s="11"/>
      <c r="H26" s="11"/>
      <c r="I26" s="10"/>
      <c r="J26" s="11"/>
      <c r="K26" s="12"/>
      <c r="L26" s="13"/>
      <c r="M26" s="13"/>
      <c r="N26" s="10"/>
      <c r="O26" s="10"/>
      <c r="P26" s="10"/>
      <c r="Q26" s="10"/>
      <c r="R26" s="10"/>
      <c r="S26" s="44"/>
      <c r="T26" s="44"/>
      <c r="U26" s="143" t="s">
        <v>12</v>
      </c>
      <c r="V26" s="144"/>
      <c r="W26" s="144"/>
      <c r="X26" s="144"/>
      <c r="Y26" s="144"/>
      <c r="Z26" s="144"/>
      <c r="AA26" s="144"/>
      <c r="AB26" s="144"/>
      <c r="AC26" s="15"/>
      <c r="AD26" s="15"/>
      <c r="AE26" s="15"/>
      <c r="AF26" s="11"/>
      <c r="AG26" s="10"/>
      <c r="AH26" s="12"/>
      <c r="AI26" s="12"/>
      <c r="AJ26" s="12"/>
      <c r="AK26" s="13"/>
      <c r="AL26" s="12"/>
      <c r="AM26" s="13"/>
      <c r="AN26" s="10"/>
      <c r="AO26" s="10"/>
      <c r="AP26" s="10"/>
      <c r="AQ26" s="10"/>
      <c r="AR26" s="10"/>
      <c r="AS26" s="44"/>
      <c r="AT26" s="44"/>
      <c r="AU26" s="44"/>
      <c r="AV26" s="10"/>
      <c r="AW26" s="10"/>
      <c r="AX26" s="10"/>
      <c r="BG26" s="68"/>
      <c r="BH26" s="68"/>
      <c r="BI26" s="68"/>
    </row>
    <row r="27" spans="1:61" s="8" customFormat="1" ht="20.100000000000001" customHeight="1" x14ac:dyDescent="0.35">
      <c r="A27" s="115" t="s">
        <v>82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61">
        <v>2</v>
      </c>
      <c r="L27" s="161"/>
      <c r="M27" s="108">
        <v>30</v>
      </c>
      <c r="N27" s="108"/>
      <c r="O27" s="108"/>
      <c r="P27" s="108">
        <v>41</v>
      </c>
      <c r="Q27" s="108"/>
      <c r="R27" s="116">
        <f>IF(ISBLANK(P27),"",ROUNDDOWN(M27/P27,2))</f>
        <v>0.73</v>
      </c>
      <c r="S27" s="103"/>
      <c r="T27" s="103"/>
      <c r="U27" s="103"/>
      <c r="V27" s="108">
        <v>4</v>
      </c>
      <c r="W27" s="108"/>
      <c r="X27" s="108"/>
      <c r="Y27" s="103" t="s">
        <v>8</v>
      </c>
      <c r="Z27" s="103"/>
      <c r="AA27" s="115" t="s">
        <v>81</v>
      </c>
      <c r="AB27" s="115"/>
      <c r="AC27" s="115"/>
      <c r="AD27" s="115"/>
      <c r="AE27" s="115"/>
      <c r="AF27" s="115"/>
      <c r="AG27" s="115"/>
      <c r="AH27" s="115"/>
      <c r="AI27" s="115"/>
      <c r="AJ27" s="115"/>
      <c r="AK27" s="103">
        <f>IF(ISBLANK(K27),"",2-K27)</f>
        <v>0</v>
      </c>
      <c r="AL27" s="103"/>
      <c r="AM27" s="108">
        <v>11</v>
      </c>
      <c r="AN27" s="108"/>
      <c r="AO27" s="108"/>
      <c r="AP27" s="103">
        <f>IF(ISBLANK(P27),"",P27)</f>
        <v>41</v>
      </c>
      <c r="AQ27" s="103"/>
      <c r="AR27" s="116">
        <f>IF(ISTEXT(AP27),"",ROUNDDOWN(AM27/AP27,2))</f>
        <v>0.26</v>
      </c>
      <c r="AS27" s="103"/>
      <c r="AT27" s="103"/>
      <c r="AU27" s="103"/>
      <c r="AV27" s="108">
        <v>2</v>
      </c>
      <c r="AW27" s="108"/>
      <c r="AX27" s="108"/>
      <c r="BG27" s="50"/>
      <c r="BH27" s="50"/>
      <c r="BI27" s="50"/>
    </row>
    <row r="28" spans="1:61" s="8" customFormat="1" ht="20.100000000000001" customHeight="1" x14ac:dyDescent="0.35">
      <c r="A28" s="115" t="s">
        <v>97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61">
        <v>0</v>
      </c>
      <c r="L28" s="161"/>
      <c r="M28" s="108">
        <v>27</v>
      </c>
      <c r="N28" s="108"/>
      <c r="O28" s="108"/>
      <c r="P28" s="108">
        <v>41</v>
      </c>
      <c r="Q28" s="108"/>
      <c r="R28" s="116">
        <f>IF(ISBLANK(P28),"",ROUNDDOWN(M28/P28,2))</f>
        <v>0.65</v>
      </c>
      <c r="S28" s="103"/>
      <c r="T28" s="103"/>
      <c r="U28" s="103"/>
      <c r="V28" s="108">
        <v>3</v>
      </c>
      <c r="W28" s="108"/>
      <c r="X28" s="108"/>
      <c r="Y28" s="103" t="s">
        <v>8</v>
      </c>
      <c r="Z28" s="103"/>
      <c r="AA28" s="115" t="s">
        <v>84</v>
      </c>
      <c r="AB28" s="115"/>
      <c r="AC28" s="115"/>
      <c r="AD28" s="115"/>
      <c r="AE28" s="115"/>
      <c r="AF28" s="115"/>
      <c r="AG28" s="115"/>
      <c r="AH28" s="115"/>
      <c r="AI28" s="115"/>
      <c r="AJ28" s="115"/>
      <c r="AK28" s="103">
        <f>IF(ISBLANK(K28),"",2-K28)</f>
        <v>2</v>
      </c>
      <c r="AL28" s="103"/>
      <c r="AM28" s="108">
        <v>30</v>
      </c>
      <c r="AN28" s="108"/>
      <c r="AO28" s="108"/>
      <c r="AP28" s="103">
        <f>IF(ISBLANK(P28),"",P28)</f>
        <v>41</v>
      </c>
      <c r="AQ28" s="103"/>
      <c r="AR28" s="116">
        <f>IF(ISTEXT(AP28),"",ROUNDDOWN(AM28/AP28,2))</f>
        <v>0.73</v>
      </c>
      <c r="AS28" s="103"/>
      <c r="AT28" s="103"/>
      <c r="AU28" s="103"/>
      <c r="AV28" s="108">
        <v>5</v>
      </c>
      <c r="AW28" s="108"/>
      <c r="AX28" s="108"/>
      <c r="BG28" s="50"/>
      <c r="BH28" s="50"/>
      <c r="BI28" s="50"/>
    </row>
    <row r="29" spans="1:61" s="8" customFormat="1" ht="20.100000000000001" hidden="1" customHeight="1" x14ac:dyDescent="0.35">
      <c r="A29" s="115" t="s">
        <v>71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61"/>
      <c r="L29" s="161"/>
      <c r="M29" s="108"/>
      <c r="N29" s="108"/>
      <c r="O29" s="108"/>
      <c r="P29" s="108"/>
      <c r="Q29" s="108"/>
      <c r="R29" s="116" t="str">
        <f>IF(ISBLANK(P29),"",ROUNDDOWN(M29/P29,2))</f>
        <v/>
      </c>
      <c r="S29" s="103"/>
      <c r="T29" s="103"/>
      <c r="U29" s="103"/>
      <c r="V29" s="108"/>
      <c r="W29" s="108"/>
      <c r="X29" s="108"/>
      <c r="Y29" s="103" t="s">
        <v>8</v>
      </c>
      <c r="Z29" s="103"/>
      <c r="AA29" s="115" t="s">
        <v>71</v>
      </c>
      <c r="AB29" s="115"/>
      <c r="AC29" s="115"/>
      <c r="AD29" s="115"/>
      <c r="AE29" s="115"/>
      <c r="AF29" s="115"/>
      <c r="AG29" s="115"/>
      <c r="AH29" s="115"/>
      <c r="AI29" s="115"/>
      <c r="AJ29" s="115"/>
      <c r="AK29" s="103" t="str">
        <f>IF(ISBLANK(K29),"",2-K29)</f>
        <v/>
      </c>
      <c r="AL29" s="103"/>
      <c r="AM29" s="108"/>
      <c r="AN29" s="108"/>
      <c r="AO29" s="108"/>
      <c r="AP29" s="103" t="str">
        <f>IF(ISBLANK(P29),"",P29)</f>
        <v/>
      </c>
      <c r="AQ29" s="103"/>
      <c r="AR29" s="116" t="str">
        <f>IF(ISTEXT(AP29),"",ROUNDDOWN(AM29/AP29,2))</f>
        <v/>
      </c>
      <c r="AS29" s="103"/>
      <c r="AT29" s="103"/>
      <c r="AU29" s="103"/>
      <c r="AV29" s="108"/>
      <c r="AW29" s="108"/>
      <c r="AX29" s="108"/>
      <c r="BG29" s="50"/>
      <c r="BH29" s="50"/>
      <c r="BI29" s="50"/>
    </row>
    <row r="30" spans="1:61" s="8" customFormat="1" ht="20.100000000000001" customHeight="1" x14ac:dyDescent="0.35">
      <c r="M30" s="17"/>
      <c r="N30" s="17"/>
      <c r="O30" s="17"/>
      <c r="Q30" s="18"/>
      <c r="R30" s="18"/>
      <c r="AF30" s="18"/>
      <c r="AH30" s="18"/>
      <c r="AI30" s="18"/>
      <c r="AJ30" s="18"/>
      <c r="BG30" s="50"/>
      <c r="BH30" s="50"/>
      <c r="BI30" s="50"/>
    </row>
    <row r="31" spans="1:61" s="8" customFormat="1" ht="20.100000000000001" customHeight="1" x14ac:dyDescent="0.35">
      <c r="C31" s="19" t="s">
        <v>13</v>
      </c>
      <c r="D31" s="20"/>
      <c r="E31" s="20"/>
      <c r="F31" s="20"/>
      <c r="G31" s="20"/>
      <c r="M31" s="17"/>
      <c r="N31" s="17"/>
      <c r="O31" s="17"/>
      <c r="Q31" s="18"/>
      <c r="R31" s="18"/>
      <c r="AF31" s="18"/>
      <c r="AH31" s="18"/>
      <c r="AI31" s="18"/>
      <c r="AJ31" s="18"/>
      <c r="BG31" s="50"/>
      <c r="BH31" s="50"/>
      <c r="BI31" s="50"/>
    </row>
    <row r="32" spans="1:61" s="7" customFormat="1" ht="20.100000000000001" customHeight="1" x14ac:dyDescent="0.35">
      <c r="A32" s="145" t="s">
        <v>70</v>
      </c>
      <c r="B32" s="145"/>
      <c r="C32" s="137" t="s">
        <v>14</v>
      </c>
      <c r="D32" s="138"/>
      <c r="E32" s="138"/>
      <c r="F32" s="138"/>
      <c r="H32" s="136" t="s">
        <v>15</v>
      </c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36" t="s">
        <v>16</v>
      </c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7" t="s">
        <v>17</v>
      </c>
      <c r="AF32" s="138"/>
      <c r="AG32" s="138"/>
      <c r="AH32" s="139" t="s">
        <v>18</v>
      </c>
      <c r="AI32" s="140"/>
      <c r="AJ32" s="140"/>
      <c r="AK32" s="137" t="s">
        <v>19</v>
      </c>
      <c r="AL32" s="138"/>
      <c r="AM32" s="151"/>
      <c r="AN32" s="137" t="s">
        <v>20</v>
      </c>
      <c r="AO32" s="138"/>
      <c r="AP32" s="138"/>
      <c r="AQ32" s="138"/>
      <c r="AR32" s="137" t="s">
        <v>21</v>
      </c>
      <c r="AS32" s="138"/>
      <c r="AT32" s="152"/>
      <c r="AU32" s="137" t="s">
        <v>22</v>
      </c>
      <c r="AV32" s="138"/>
      <c r="AW32" s="138"/>
      <c r="AX32" s="138"/>
      <c r="BG32" s="61"/>
      <c r="BH32" s="61"/>
      <c r="BI32" s="61"/>
    </row>
    <row r="33" spans="1:61" s="8" customFormat="1" ht="20.100000000000001" customHeight="1" x14ac:dyDescent="0.35">
      <c r="A33" s="103">
        <v>1</v>
      </c>
      <c r="B33" s="103"/>
      <c r="C33" s="158">
        <f>VLOOKUP(H33,BG8:BH14,2,0)</f>
        <v>228287</v>
      </c>
      <c r="D33" s="159"/>
      <c r="E33" s="159"/>
      <c r="F33" s="159"/>
      <c r="G33" s="159"/>
      <c r="H33" s="160" t="s">
        <v>84</v>
      </c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07" t="str">
        <f>VLOOKUP(H33,BG8:BI14,3,0)</f>
        <v>J. B. C. W.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>
        <v>8</v>
      </c>
      <c r="AF33" s="108"/>
      <c r="AG33" s="108"/>
      <c r="AH33" s="109">
        <v>120</v>
      </c>
      <c r="AI33" s="110"/>
      <c r="AJ33" s="111"/>
      <c r="AK33" s="108">
        <v>137</v>
      </c>
      <c r="AL33" s="108"/>
      <c r="AM33" s="115"/>
      <c r="AN33" s="116">
        <f t="shared" ref="AN33:AN37" si="0">IF(ISBLANK(AK33),"",ROUNDDOWN(AH33/AK33,2))</f>
        <v>0.87</v>
      </c>
      <c r="AO33" s="117"/>
      <c r="AP33" s="117"/>
      <c r="AQ33" s="117"/>
      <c r="AR33" s="108">
        <v>7</v>
      </c>
      <c r="AS33" s="108"/>
      <c r="AT33" s="108"/>
      <c r="AU33" s="101" t="s">
        <v>104</v>
      </c>
      <c r="AV33" s="101"/>
      <c r="AW33" s="101"/>
      <c r="AX33" s="102"/>
      <c r="BG33" s="50"/>
      <c r="BH33" s="50"/>
      <c r="BI33" s="50"/>
    </row>
    <row r="34" spans="1:61" s="8" customFormat="1" ht="20.100000000000001" customHeight="1" x14ac:dyDescent="0.35">
      <c r="A34" s="103">
        <v>2</v>
      </c>
      <c r="B34" s="103"/>
      <c r="C34" s="158">
        <f>VLOOKUP(H34,BG8:BH15,2,0)</f>
        <v>236089</v>
      </c>
      <c r="D34" s="159"/>
      <c r="E34" s="159"/>
      <c r="F34" s="159"/>
      <c r="G34" s="159"/>
      <c r="H34" s="160" t="s">
        <v>82</v>
      </c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07" t="str">
        <f>VLOOKUP(H34,BG8:BI15,3,0)</f>
        <v xml:space="preserve">BC Zeeland 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8">
        <v>6</v>
      </c>
      <c r="AF34" s="108"/>
      <c r="AG34" s="108"/>
      <c r="AH34" s="109">
        <v>106</v>
      </c>
      <c r="AI34" s="110"/>
      <c r="AJ34" s="111"/>
      <c r="AK34" s="108">
        <v>187</v>
      </c>
      <c r="AL34" s="108"/>
      <c r="AM34" s="115"/>
      <c r="AN34" s="116">
        <f t="shared" si="0"/>
        <v>0.56000000000000005</v>
      </c>
      <c r="AO34" s="117"/>
      <c r="AP34" s="117"/>
      <c r="AQ34" s="117"/>
      <c r="AR34" s="108">
        <v>6</v>
      </c>
      <c r="AS34" s="108"/>
      <c r="AT34" s="108"/>
      <c r="AU34" s="101" t="s">
        <v>105</v>
      </c>
      <c r="AV34" s="101"/>
      <c r="AW34" s="101"/>
      <c r="AX34" s="102"/>
      <c r="BG34" s="50"/>
      <c r="BH34" s="50"/>
      <c r="BI34" s="50"/>
    </row>
    <row r="35" spans="1:61" s="8" customFormat="1" ht="20.100000000000001" customHeight="1" x14ac:dyDescent="0.35">
      <c r="A35" s="103">
        <v>3</v>
      </c>
      <c r="B35" s="103"/>
      <c r="C35" s="158">
        <f>VLOOKUP(H35,BG8:BH16,2,0)</f>
        <v>236089</v>
      </c>
      <c r="D35" s="159"/>
      <c r="E35" s="159"/>
      <c r="F35" s="159"/>
      <c r="G35" s="159"/>
      <c r="H35" s="160" t="s">
        <v>97</v>
      </c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07" t="str">
        <f>VLOOKUP(H35,BG8:BI16,3,0)</f>
        <v>JBV Amorti</v>
      </c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8">
        <v>4</v>
      </c>
      <c r="AF35" s="108"/>
      <c r="AG35" s="108"/>
      <c r="AH35" s="109">
        <v>114</v>
      </c>
      <c r="AI35" s="110"/>
      <c r="AJ35" s="111"/>
      <c r="AK35" s="108">
        <v>191</v>
      </c>
      <c r="AL35" s="108"/>
      <c r="AM35" s="115"/>
      <c r="AN35" s="116">
        <f>IF(ISBLANK(AK35),"",ROUNDDOWN(AH35/AK35,2))</f>
        <v>0.59</v>
      </c>
      <c r="AO35" s="117"/>
      <c r="AP35" s="117"/>
      <c r="AQ35" s="117"/>
      <c r="AR35" s="108">
        <v>5</v>
      </c>
      <c r="AS35" s="108"/>
      <c r="AT35" s="108"/>
      <c r="AU35" s="101" t="s">
        <v>106</v>
      </c>
      <c r="AV35" s="101"/>
      <c r="AW35" s="101"/>
      <c r="AX35" s="102"/>
      <c r="BG35" s="50"/>
      <c r="BH35" s="50"/>
      <c r="BI35" s="50"/>
    </row>
    <row r="36" spans="1:61" s="8" customFormat="1" ht="20.100000000000001" customHeight="1" x14ac:dyDescent="0.35">
      <c r="A36" s="103">
        <v>4</v>
      </c>
      <c r="B36" s="103"/>
      <c r="C36" s="158">
        <f>VLOOKUP(H36,BG8:BH17,2,0)</f>
        <v>250243</v>
      </c>
      <c r="D36" s="159"/>
      <c r="E36" s="159"/>
      <c r="F36" s="159"/>
      <c r="G36" s="159"/>
      <c r="H36" s="160" t="s">
        <v>81</v>
      </c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07" t="str">
        <f>VLOOKUP(H36,BG8:BI17,3,0)</f>
        <v xml:space="preserve">BC Zeeland 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8">
        <v>2</v>
      </c>
      <c r="AF36" s="108"/>
      <c r="AG36" s="108"/>
      <c r="AH36" s="109">
        <v>80</v>
      </c>
      <c r="AI36" s="110"/>
      <c r="AJ36" s="111"/>
      <c r="AK36" s="108">
        <v>200</v>
      </c>
      <c r="AL36" s="108"/>
      <c r="AM36" s="115"/>
      <c r="AN36" s="116">
        <f t="shared" si="0"/>
        <v>0.4</v>
      </c>
      <c r="AO36" s="117"/>
      <c r="AP36" s="117"/>
      <c r="AQ36" s="117"/>
      <c r="AR36" s="108">
        <v>4</v>
      </c>
      <c r="AS36" s="108"/>
      <c r="AT36" s="108"/>
      <c r="AU36" s="101" t="s">
        <v>107</v>
      </c>
      <c r="AV36" s="101"/>
      <c r="AW36" s="101"/>
      <c r="AX36" s="102"/>
      <c r="BG36" s="50"/>
      <c r="BH36" s="50"/>
      <c r="BI36" s="50"/>
    </row>
    <row r="37" spans="1:61" s="8" customFormat="1" ht="20.100000000000001" customHeight="1" x14ac:dyDescent="0.35">
      <c r="A37" s="103">
        <v>5</v>
      </c>
      <c r="B37" s="103"/>
      <c r="C37" s="158">
        <f>VLOOKUP(H37,BG8:BH18,2,0)</f>
        <v>228287</v>
      </c>
      <c r="D37" s="159"/>
      <c r="E37" s="159"/>
      <c r="F37" s="159"/>
      <c r="G37" s="159"/>
      <c r="H37" s="160" t="s">
        <v>79</v>
      </c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07" t="str">
        <f>VLOOKUP(H37,BG8:BI18,3,0)</f>
        <v>Kamper BC 1911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8">
        <v>0</v>
      </c>
      <c r="AF37" s="108"/>
      <c r="AG37" s="108"/>
      <c r="AH37" s="109">
        <v>76</v>
      </c>
      <c r="AI37" s="110"/>
      <c r="AJ37" s="111"/>
      <c r="AK37" s="108">
        <v>179</v>
      </c>
      <c r="AL37" s="108"/>
      <c r="AM37" s="115"/>
      <c r="AN37" s="116">
        <f t="shared" si="0"/>
        <v>0.42</v>
      </c>
      <c r="AO37" s="117"/>
      <c r="AP37" s="117"/>
      <c r="AQ37" s="117"/>
      <c r="AR37" s="108">
        <v>3</v>
      </c>
      <c r="AS37" s="108"/>
      <c r="AT37" s="108"/>
      <c r="AU37" s="101" t="s">
        <v>103</v>
      </c>
      <c r="AV37" s="101"/>
      <c r="AW37" s="101"/>
      <c r="AX37" s="102"/>
      <c r="BG37" s="50"/>
      <c r="BH37" s="50"/>
      <c r="BI37" s="50"/>
    </row>
    <row r="38" spans="1:61" s="8" customFormat="1" ht="20.100000000000001" hidden="1" customHeight="1" x14ac:dyDescent="0.35">
      <c r="A38" s="149">
        <v>6</v>
      </c>
      <c r="B38" s="149"/>
      <c r="C38" s="158" t="e">
        <f>VLOOKUP(H38,BG8:BH19,2,0)</f>
        <v>#N/A</v>
      </c>
      <c r="D38" s="159"/>
      <c r="E38" s="159"/>
      <c r="F38" s="159"/>
      <c r="G38" s="159"/>
      <c r="H38" s="160" t="s">
        <v>94</v>
      </c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07" t="e">
        <f>VLOOKUP(H38,BG8:BI19,3,0)</f>
        <v>#N/A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8"/>
      <c r="AF38" s="108"/>
      <c r="AG38" s="108"/>
      <c r="AH38" s="109"/>
      <c r="AI38" s="110"/>
      <c r="AJ38" s="111"/>
      <c r="AK38" s="108"/>
      <c r="AL38" s="108"/>
      <c r="AM38" s="115"/>
      <c r="AN38" s="116" t="str">
        <f t="shared" ref="AN38" si="1">IF(ISBLANK(AK38),"",ROUNDDOWN(AH38/AK38,2))</f>
        <v/>
      </c>
      <c r="AO38" s="117"/>
      <c r="AP38" s="117"/>
      <c r="AQ38" s="117"/>
      <c r="AR38" s="108"/>
      <c r="AS38" s="108"/>
      <c r="AT38" s="108"/>
      <c r="AU38" s="101"/>
      <c r="AV38" s="101"/>
      <c r="AW38" s="101"/>
      <c r="AX38" s="102"/>
      <c r="BG38" s="50"/>
      <c r="BH38" s="50"/>
      <c r="BI38" s="50"/>
    </row>
    <row r="39" spans="1:61" s="8" customFormat="1" ht="20.100000000000001" customHeight="1" x14ac:dyDescent="0.35">
      <c r="A39" s="150" t="s">
        <v>25</v>
      </c>
      <c r="B39" s="147"/>
      <c r="C39" s="147"/>
      <c r="D39" s="147"/>
      <c r="E39" s="147"/>
      <c r="F39" s="147"/>
      <c r="G39" s="147"/>
      <c r="H39" s="147"/>
      <c r="I39" s="147"/>
      <c r="J39" s="148"/>
      <c r="K39" s="133">
        <f>IF(ISTEXT(AK39),"",ROUNDDOWN(AH39/AK39,2))</f>
        <v>0.55000000000000004</v>
      </c>
      <c r="L39" s="134"/>
      <c r="M39" s="134"/>
      <c r="N39" s="148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128">
        <f>SUM(AH33:AJ38)</f>
        <v>496</v>
      </c>
      <c r="AI39" s="147"/>
      <c r="AJ39" s="148"/>
      <c r="AK39" s="103">
        <f>SUM(AK33:AM38)</f>
        <v>894</v>
      </c>
      <c r="AL39" s="117"/>
      <c r="AM39" s="150"/>
      <c r="AN39" s="49"/>
      <c r="AO39" s="45"/>
      <c r="AP39" s="45"/>
      <c r="AQ39" s="45"/>
      <c r="AR39" s="45"/>
      <c r="AS39" s="45"/>
      <c r="AT39" s="45"/>
      <c r="AU39" s="45"/>
      <c r="AV39" s="45"/>
      <c r="AW39" s="45"/>
      <c r="AX39" s="48"/>
      <c r="BG39" s="50"/>
      <c r="BH39" s="50"/>
      <c r="BI39" s="50"/>
    </row>
    <row r="40" spans="1:61" s="3" customFormat="1" ht="15" customHeight="1" x14ac:dyDescent="0.35">
      <c r="BG40" s="69"/>
      <c r="BH40" s="69"/>
      <c r="BI40" s="69"/>
    </row>
    <row r="41" spans="1:61" s="3" customFormat="1" ht="15" customHeight="1" x14ac:dyDescent="0.35">
      <c r="BG41" s="69"/>
      <c r="BH41" s="69"/>
      <c r="BI41" s="69"/>
    </row>
    <row r="42" spans="1:61" s="3" customFormat="1" ht="15" customHeight="1" x14ac:dyDescent="0.35">
      <c r="BG42" s="69"/>
      <c r="BH42" s="69"/>
      <c r="BI42" s="69"/>
    </row>
    <row r="43" spans="1:61" s="3" customFormat="1" ht="15" customHeight="1" x14ac:dyDescent="0.35">
      <c r="BG43" s="69"/>
      <c r="BH43" s="69"/>
      <c r="BI43" s="69"/>
    </row>
    <row r="44" spans="1:61" s="3" customFormat="1" ht="15" customHeight="1" x14ac:dyDescent="0.35">
      <c r="BG44" s="69"/>
      <c r="BH44" s="69"/>
      <c r="BI44" s="69"/>
    </row>
    <row r="45" spans="1:61" s="3" customFormat="1" ht="15" customHeight="1" x14ac:dyDescent="0.35">
      <c r="BG45" s="69"/>
      <c r="BH45" s="69"/>
      <c r="BI45" s="69"/>
    </row>
    <row r="46" spans="1:61" s="3" customFormat="1" ht="15" customHeight="1" x14ac:dyDescent="0.35">
      <c r="BG46" s="69"/>
      <c r="BH46" s="69"/>
      <c r="BI46" s="69"/>
    </row>
    <row r="47" spans="1:61" s="3" customFormat="1" ht="15" customHeight="1" x14ac:dyDescent="0.35">
      <c r="BG47" s="69"/>
      <c r="BH47" s="69"/>
      <c r="BI47" s="69"/>
    </row>
    <row r="48" spans="1:61" s="3" customFormat="1" ht="15" customHeight="1" x14ac:dyDescent="0.35">
      <c r="BG48" s="69"/>
      <c r="BH48" s="69"/>
      <c r="BI48" s="69"/>
    </row>
    <row r="49" spans="59:61" s="3" customFormat="1" ht="15" customHeight="1" x14ac:dyDescent="0.35">
      <c r="BG49" s="69"/>
      <c r="BH49" s="69"/>
      <c r="BI49" s="69"/>
    </row>
    <row r="50" spans="59:61" s="3" customFormat="1" ht="15" customHeight="1" x14ac:dyDescent="0.35">
      <c r="BG50" s="69"/>
      <c r="BH50" s="69"/>
      <c r="BI50" s="69"/>
    </row>
    <row r="51" spans="59:61" s="3" customFormat="1" ht="15" customHeight="1" x14ac:dyDescent="0.35">
      <c r="BG51" s="69"/>
      <c r="BH51" s="69"/>
      <c r="BI51" s="69"/>
    </row>
    <row r="52" spans="59:61" s="3" customFormat="1" ht="15" customHeight="1" x14ac:dyDescent="0.35">
      <c r="BG52" s="69"/>
      <c r="BH52" s="69"/>
      <c r="BI52" s="69"/>
    </row>
    <row r="53" spans="59:61" s="3" customFormat="1" ht="15" customHeight="1" x14ac:dyDescent="0.35">
      <c r="BG53" s="69"/>
      <c r="BH53" s="69"/>
      <c r="BI53" s="69"/>
    </row>
    <row r="54" spans="59:61" s="3" customFormat="1" ht="15" customHeight="1" x14ac:dyDescent="0.35">
      <c r="BG54" s="69"/>
      <c r="BH54" s="69"/>
      <c r="BI54" s="69"/>
    </row>
    <row r="55" spans="59:61" s="3" customFormat="1" ht="15" customHeight="1" x14ac:dyDescent="0.35">
      <c r="BG55" s="69"/>
      <c r="BH55" s="69"/>
      <c r="BI55" s="69"/>
    </row>
    <row r="56" spans="59:61" s="3" customFormat="1" ht="15" customHeight="1" x14ac:dyDescent="0.35">
      <c r="BG56" s="69"/>
      <c r="BH56" s="69"/>
      <c r="BI56" s="69"/>
    </row>
    <row r="57" spans="59:61" s="3" customFormat="1" ht="15" customHeight="1" x14ac:dyDescent="0.35">
      <c r="BG57" s="69"/>
      <c r="BH57" s="69"/>
      <c r="BI57" s="69"/>
    </row>
    <row r="58" spans="59:61" s="3" customFormat="1" ht="15" customHeight="1" x14ac:dyDescent="0.35">
      <c r="BG58" s="69"/>
      <c r="BH58" s="69"/>
      <c r="BI58" s="69"/>
    </row>
    <row r="59" spans="59:61" s="3" customFormat="1" ht="15" customHeight="1" x14ac:dyDescent="0.35">
      <c r="BG59" s="69"/>
      <c r="BH59" s="69"/>
      <c r="BI59" s="69"/>
    </row>
    <row r="60" spans="59:61" s="3" customFormat="1" ht="15" customHeight="1" x14ac:dyDescent="0.35">
      <c r="BG60" s="69"/>
      <c r="BH60" s="69"/>
      <c r="BI60" s="69"/>
    </row>
    <row r="61" spans="59:61" s="4" customFormat="1" ht="15" customHeight="1" x14ac:dyDescent="0.3">
      <c r="BG61" s="70"/>
      <c r="BH61" s="70"/>
      <c r="BI61" s="70"/>
    </row>
    <row r="62" spans="59:61" s="4" customFormat="1" ht="15" customHeight="1" x14ac:dyDescent="0.3">
      <c r="BG62" s="70"/>
      <c r="BH62" s="70"/>
      <c r="BI62" s="70"/>
    </row>
    <row r="63" spans="59:61" s="4" customFormat="1" ht="15" customHeight="1" x14ac:dyDescent="0.3">
      <c r="BG63" s="70"/>
      <c r="BH63" s="70"/>
      <c r="BI63" s="70"/>
    </row>
    <row r="64" spans="59:61" s="4" customFormat="1" ht="15" customHeight="1" x14ac:dyDescent="0.3">
      <c r="BG64" s="70"/>
      <c r="BH64" s="70"/>
      <c r="BI64" s="70"/>
    </row>
    <row r="65" spans="59:61" s="4" customFormat="1" ht="15" customHeight="1" x14ac:dyDescent="0.3">
      <c r="BG65" s="70"/>
      <c r="BH65" s="70"/>
      <c r="BI65" s="70"/>
    </row>
    <row r="66" spans="59:61" s="4" customFormat="1" ht="15" customHeight="1" x14ac:dyDescent="0.3">
      <c r="BG66" s="70"/>
      <c r="BH66" s="70"/>
      <c r="BI66" s="70"/>
    </row>
    <row r="67" spans="59:61" s="3" customFormat="1" ht="15" customHeight="1" x14ac:dyDescent="0.35">
      <c r="BG67" s="69"/>
      <c r="BH67" s="69"/>
      <c r="BI67" s="69"/>
    </row>
    <row r="68" spans="59:61" s="3" customFormat="1" ht="15" customHeight="1" x14ac:dyDescent="0.35">
      <c r="BG68" s="69"/>
      <c r="BH68" s="69"/>
      <c r="BI68" s="69"/>
    </row>
    <row r="69" spans="59:61" s="3" customFormat="1" ht="15" customHeight="1" x14ac:dyDescent="0.35">
      <c r="BG69" s="69"/>
      <c r="BH69" s="69"/>
      <c r="BI69" s="69"/>
    </row>
    <row r="70" spans="59:61" s="3" customFormat="1" ht="15" customHeight="1" x14ac:dyDescent="0.35">
      <c r="BG70" s="69"/>
      <c r="BH70" s="69"/>
      <c r="BI70" s="69"/>
    </row>
    <row r="71" spans="59:61" s="3" customFormat="1" ht="15" customHeight="1" x14ac:dyDescent="0.35">
      <c r="BG71" s="69"/>
      <c r="BH71" s="69"/>
      <c r="BI71" s="69"/>
    </row>
    <row r="72" spans="59:61" s="3" customFormat="1" ht="15" customHeight="1" x14ac:dyDescent="0.35">
      <c r="BG72" s="69"/>
      <c r="BH72" s="69"/>
      <c r="BI72" s="69"/>
    </row>
    <row r="73" spans="59:61" s="3" customFormat="1" ht="15" customHeight="1" x14ac:dyDescent="0.35">
      <c r="BG73" s="69"/>
      <c r="BH73" s="69"/>
      <c r="BI73" s="69"/>
    </row>
    <row r="74" spans="59:61" s="3" customFormat="1" ht="15" customHeight="1" x14ac:dyDescent="0.35">
      <c r="BG74" s="69"/>
      <c r="BH74" s="69"/>
      <c r="BI74" s="69"/>
    </row>
    <row r="75" spans="59:61" s="3" customFormat="1" ht="15" customHeight="1" x14ac:dyDescent="0.35">
      <c r="BG75" s="69"/>
      <c r="BH75" s="69"/>
      <c r="BI75" s="69"/>
    </row>
    <row r="76" spans="59:61" s="3" customFormat="1" ht="15" customHeight="1" x14ac:dyDescent="0.35">
      <c r="BG76" s="69"/>
      <c r="BH76" s="69"/>
      <c r="BI76" s="69"/>
    </row>
    <row r="77" spans="59:61" s="3" customFormat="1" ht="15" customHeight="1" x14ac:dyDescent="0.35">
      <c r="BG77" s="69"/>
      <c r="BH77" s="69"/>
      <c r="BI77" s="69"/>
    </row>
    <row r="78" spans="59:61" s="3" customFormat="1" ht="15" customHeight="1" x14ac:dyDescent="0.35">
      <c r="BG78" s="69"/>
      <c r="BH78" s="69"/>
      <c r="BI78" s="69"/>
    </row>
    <row r="79" spans="59:61" s="3" customFormat="1" ht="15" customHeight="1" x14ac:dyDescent="0.35">
      <c r="BG79" s="69"/>
      <c r="BH79" s="69"/>
      <c r="BI79" s="69"/>
    </row>
    <row r="80" spans="59:61" s="3" customFormat="1" ht="15" customHeight="1" x14ac:dyDescent="0.35">
      <c r="BG80" s="69"/>
      <c r="BH80" s="69"/>
      <c r="BI80" s="69"/>
    </row>
    <row r="81" spans="59:61" s="3" customFormat="1" ht="15" customHeight="1" x14ac:dyDescent="0.35">
      <c r="BG81" s="69"/>
      <c r="BH81" s="69"/>
      <c r="BI81" s="69"/>
    </row>
    <row r="82" spans="59:61" s="3" customFormat="1" ht="15" customHeight="1" x14ac:dyDescent="0.35">
      <c r="BG82" s="69"/>
      <c r="BH82" s="69"/>
      <c r="BI82" s="69"/>
    </row>
    <row r="83" spans="59:61" s="3" customFormat="1" ht="15" customHeight="1" x14ac:dyDescent="0.35">
      <c r="BG83" s="69"/>
      <c r="BH83" s="69"/>
      <c r="BI83" s="69"/>
    </row>
    <row r="84" spans="59:61" s="3" customFormat="1" ht="15" customHeight="1" x14ac:dyDescent="0.35">
      <c r="BG84" s="69"/>
      <c r="BH84" s="69"/>
      <c r="BI84" s="69"/>
    </row>
    <row r="85" spans="59:61" s="3" customFormat="1" ht="15" customHeight="1" x14ac:dyDescent="0.35">
      <c r="BG85" s="69"/>
      <c r="BH85" s="69"/>
      <c r="BI85" s="69"/>
    </row>
    <row r="86" spans="59:61" s="3" customFormat="1" ht="15" customHeight="1" x14ac:dyDescent="0.35">
      <c r="BG86" s="69"/>
      <c r="BH86" s="69"/>
      <c r="BI86" s="69"/>
    </row>
    <row r="87" spans="59:61" s="3" customFormat="1" ht="15" customHeight="1" x14ac:dyDescent="0.35">
      <c r="BG87" s="69"/>
      <c r="BH87" s="69"/>
      <c r="BI87" s="69"/>
    </row>
    <row r="88" spans="59:61" s="3" customFormat="1" ht="15" customHeight="1" x14ac:dyDescent="0.35">
      <c r="BG88" s="69"/>
      <c r="BH88" s="69"/>
      <c r="BI88" s="69"/>
    </row>
    <row r="89" spans="59:61" s="3" customFormat="1" ht="15" customHeight="1" x14ac:dyDescent="0.35">
      <c r="BG89" s="69"/>
      <c r="BH89" s="69"/>
      <c r="BI89" s="69"/>
    </row>
    <row r="90" spans="59:61" s="3" customFormat="1" ht="11.65" x14ac:dyDescent="0.35">
      <c r="BG90" s="69"/>
      <c r="BH90" s="69"/>
      <c r="BI90" s="69"/>
    </row>
    <row r="91" spans="59:61" s="3" customFormat="1" ht="11.65" x14ac:dyDescent="0.35">
      <c r="BG91" s="69"/>
      <c r="BH91" s="69"/>
      <c r="BI91" s="69"/>
    </row>
    <row r="92" spans="59:61" s="3" customFormat="1" ht="11.65" x14ac:dyDescent="0.35">
      <c r="BG92" s="69"/>
      <c r="BH92" s="69"/>
      <c r="BI92" s="69"/>
    </row>
    <row r="93" spans="59:61" s="3" customFormat="1" ht="11.65" x14ac:dyDescent="0.35">
      <c r="BG93" s="69"/>
      <c r="BH93" s="69"/>
      <c r="BI93" s="69"/>
    </row>
    <row r="94" spans="59:61" s="3" customFormat="1" ht="11.65" x14ac:dyDescent="0.35">
      <c r="BG94" s="69"/>
      <c r="BH94" s="69"/>
      <c r="BI94" s="69"/>
    </row>
    <row r="95" spans="59:61" s="3" customFormat="1" ht="11.65" x14ac:dyDescent="0.35">
      <c r="BG95" s="69"/>
      <c r="BH95" s="69"/>
      <c r="BI95" s="69"/>
    </row>
    <row r="96" spans="59:61" s="3" customFormat="1" ht="11.65" x14ac:dyDescent="0.35">
      <c r="BG96" s="69"/>
      <c r="BH96" s="69"/>
      <c r="BI96" s="69"/>
    </row>
    <row r="97" spans="59:61" s="3" customFormat="1" ht="11.65" x14ac:dyDescent="0.35">
      <c r="BG97" s="69"/>
      <c r="BH97" s="69"/>
      <c r="BI97" s="69"/>
    </row>
    <row r="98" spans="59:61" s="3" customFormat="1" ht="11.65" x14ac:dyDescent="0.35">
      <c r="BG98" s="69"/>
      <c r="BH98" s="69"/>
      <c r="BI98" s="69"/>
    </row>
    <row r="99" spans="59:61" s="3" customFormat="1" ht="11.65" x14ac:dyDescent="0.35">
      <c r="BG99" s="69"/>
      <c r="BH99" s="69"/>
      <c r="BI99" s="69"/>
    </row>
    <row r="100" spans="59:61" s="3" customFormat="1" ht="11.65" x14ac:dyDescent="0.35">
      <c r="BG100" s="69"/>
      <c r="BH100" s="69"/>
      <c r="BI100" s="69"/>
    </row>
    <row r="101" spans="59:61" s="3" customFormat="1" ht="11.65" x14ac:dyDescent="0.35">
      <c r="BG101" s="69"/>
      <c r="BH101" s="69"/>
      <c r="BI101" s="69"/>
    </row>
    <row r="102" spans="59:61" s="3" customFormat="1" ht="11.65" x14ac:dyDescent="0.35">
      <c r="BG102" s="69"/>
      <c r="BH102" s="69"/>
      <c r="BI102" s="69"/>
    </row>
    <row r="103" spans="59:61" s="3" customFormat="1" ht="11.65" x14ac:dyDescent="0.35">
      <c r="BG103" s="69"/>
      <c r="BH103" s="69"/>
      <c r="BI103" s="69"/>
    </row>
    <row r="104" spans="59:61" s="3" customFormat="1" ht="11.65" x14ac:dyDescent="0.35">
      <c r="BG104" s="69"/>
      <c r="BH104" s="69"/>
      <c r="BI104" s="69"/>
    </row>
    <row r="105" spans="59:61" s="3" customFormat="1" ht="11.65" x14ac:dyDescent="0.35">
      <c r="BG105" s="69"/>
      <c r="BH105" s="69"/>
      <c r="BI105" s="69"/>
    </row>
    <row r="106" spans="59:61" s="3" customFormat="1" ht="11.65" x14ac:dyDescent="0.35">
      <c r="BG106" s="69"/>
      <c r="BH106" s="69"/>
      <c r="BI106" s="69"/>
    </row>
    <row r="107" spans="59:61" s="3" customFormat="1" ht="11.65" x14ac:dyDescent="0.35">
      <c r="BG107" s="69"/>
      <c r="BH107" s="69"/>
      <c r="BI107" s="69"/>
    </row>
    <row r="108" spans="59:61" s="3" customFormat="1" ht="11.65" x14ac:dyDescent="0.35">
      <c r="BG108" s="69"/>
      <c r="BH108" s="69"/>
      <c r="BI108" s="69"/>
    </row>
    <row r="109" spans="59:61" s="3" customFormat="1" ht="11.65" x14ac:dyDescent="0.35">
      <c r="BG109" s="69"/>
      <c r="BH109" s="69"/>
      <c r="BI109" s="69"/>
    </row>
    <row r="110" spans="59:61" s="3" customFormat="1" ht="11.65" x14ac:dyDescent="0.35">
      <c r="BG110" s="69"/>
      <c r="BH110" s="69"/>
      <c r="BI110" s="69"/>
    </row>
    <row r="111" spans="59:61" s="3" customFormat="1" ht="11.65" x14ac:dyDescent="0.35">
      <c r="BG111" s="69"/>
      <c r="BH111" s="69"/>
      <c r="BI111" s="69"/>
    </row>
    <row r="112" spans="59:61" s="3" customFormat="1" ht="11.65" x14ac:dyDescent="0.35">
      <c r="BG112" s="69"/>
      <c r="BH112" s="69"/>
      <c r="BI112" s="69"/>
    </row>
    <row r="113" spans="59:61" s="5" customFormat="1" ht="15" x14ac:dyDescent="0.4">
      <c r="BG113" s="71"/>
      <c r="BH113" s="71"/>
      <c r="BI113" s="71"/>
    </row>
    <row r="114" spans="59:61" s="5" customFormat="1" ht="15" x14ac:dyDescent="0.4">
      <c r="BG114" s="71"/>
      <c r="BH114" s="71"/>
      <c r="BI114" s="71"/>
    </row>
    <row r="115" spans="59:61" s="5" customFormat="1" ht="15" x14ac:dyDescent="0.4">
      <c r="BG115" s="71"/>
      <c r="BH115" s="71"/>
      <c r="BI115" s="71"/>
    </row>
    <row r="116" spans="59:61" s="5" customFormat="1" ht="15" x14ac:dyDescent="0.4">
      <c r="BG116" s="71"/>
      <c r="BH116" s="71"/>
      <c r="BI116" s="71"/>
    </row>
    <row r="117" spans="59:61" s="5" customFormat="1" ht="15" x14ac:dyDescent="0.4">
      <c r="BG117" s="71"/>
      <c r="BH117" s="71"/>
      <c r="BI117" s="71"/>
    </row>
    <row r="118" spans="59:61" s="5" customFormat="1" ht="15" x14ac:dyDescent="0.4">
      <c r="BG118" s="71"/>
      <c r="BH118" s="71"/>
      <c r="BI118" s="71"/>
    </row>
    <row r="119" spans="59:61" s="5" customFormat="1" ht="15" x14ac:dyDescent="0.4">
      <c r="BG119" s="71"/>
      <c r="BH119" s="71"/>
      <c r="BI119" s="71"/>
    </row>
    <row r="120" spans="59:61" s="5" customFormat="1" ht="15" x14ac:dyDescent="0.4">
      <c r="BG120" s="71"/>
      <c r="BH120" s="71"/>
      <c r="BI120" s="71"/>
    </row>
    <row r="121" spans="59:61" s="5" customFormat="1" ht="15" x14ac:dyDescent="0.4">
      <c r="BG121" s="71"/>
      <c r="BH121" s="71"/>
      <c r="BI121" s="71"/>
    </row>
    <row r="122" spans="59:61" s="5" customFormat="1" ht="15" x14ac:dyDescent="0.4">
      <c r="BG122" s="71"/>
      <c r="BH122" s="71"/>
      <c r="BI122" s="71"/>
    </row>
    <row r="123" spans="59:61" s="5" customFormat="1" ht="15" x14ac:dyDescent="0.4">
      <c r="BG123" s="71"/>
      <c r="BH123" s="71"/>
      <c r="BI123" s="71"/>
    </row>
    <row r="124" spans="59:61" s="5" customFormat="1" ht="15" x14ac:dyDescent="0.4">
      <c r="BG124" s="71"/>
      <c r="BH124" s="71"/>
      <c r="BI124" s="71"/>
    </row>
    <row r="125" spans="59:61" s="5" customFormat="1" ht="15" x14ac:dyDescent="0.4">
      <c r="BG125" s="71"/>
      <c r="BH125" s="71"/>
      <c r="BI125" s="71"/>
    </row>
    <row r="126" spans="59:61" s="5" customFormat="1" ht="15" x14ac:dyDescent="0.4">
      <c r="BG126" s="71"/>
      <c r="BH126" s="71"/>
      <c r="BI126" s="71"/>
    </row>
    <row r="127" spans="59:61" s="5" customFormat="1" ht="15" x14ac:dyDescent="0.4">
      <c r="BG127" s="71"/>
      <c r="BH127" s="71"/>
      <c r="BI127" s="71"/>
    </row>
    <row r="128" spans="59:61" s="5" customFormat="1" ht="15" x14ac:dyDescent="0.4">
      <c r="BG128" s="71"/>
      <c r="BH128" s="71"/>
      <c r="BI128" s="71"/>
    </row>
    <row r="129" spans="59:61" s="5" customFormat="1" ht="15" x14ac:dyDescent="0.4">
      <c r="BG129" s="71"/>
      <c r="BH129" s="71"/>
      <c r="BI129" s="71"/>
    </row>
    <row r="130" spans="59:61" s="5" customFormat="1" ht="15" x14ac:dyDescent="0.4">
      <c r="BG130" s="71"/>
      <c r="BH130" s="71"/>
      <c r="BI130" s="71"/>
    </row>
    <row r="131" spans="59:61" s="5" customFormat="1" ht="15" x14ac:dyDescent="0.4">
      <c r="BG131" s="71"/>
      <c r="BH131" s="71"/>
      <c r="BI131" s="71"/>
    </row>
    <row r="132" spans="59:61" s="5" customFormat="1" ht="15" x14ac:dyDescent="0.4">
      <c r="BG132" s="71"/>
      <c r="BH132" s="71"/>
      <c r="BI132" s="71"/>
    </row>
    <row r="133" spans="59:61" s="5" customFormat="1" ht="15" x14ac:dyDescent="0.4">
      <c r="BG133" s="71"/>
      <c r="BH133" s="71"/>
      <c r="BI133" s="71"/>
    </row>
    <row r="134" spans="59:61" s="5" customFormat="1" ht="15" x14ac:dyDescent="0.4">
      <c r="BG134" s="71"/>
      <c r="BH134" s="71"/>
      <c r="BI134" s="71"/>
    </row>
    <row r="135" spans="59:61" s="5" customFormat="1" ht="15" x14ac:dyDescent="0.4">
      <c r="BG135" s="71"/>
      <c r="BH135" s="71"/>
      <c r="BI135" s="71"/>
    </row>
    <row r="136" spans="59:61" s="5" customFormat="1" ht="15" x14ac:dyDescent="0.4">
      <c r="BG136" s="71"/>
      <c r="BH136" s="71"/>
      <c r="BI136" s="71"/>
    </row>
    <row r="137" spans="59:61" s="5" customFormat="1" ht="15" x14ac:dyDescent="0.4">
      <c r="BG137" s="71"/>
      <c r="BH137" s="71"/>
      <c r="BI137" s="71"/>
    </row>
    <row r="138" spans="59:61" s="5" customFormat="1" ht="15" x14ac:dyDescent="0.4">
      <c r="BG138" s="71"/>
      <c r="BH138" s="71"/>
      <c r="BI138" s="71"/>
    </row>
    <row r="139" spans="59:61" s="5" customFormat="1" ht="15" x14ac:dyDescent="0.4">
      <c r="BG139" s="71"/>
      <c r="BH139" s="71"/>
      <c r="BI139" s="71"/>
    </row>
    <row r="140" spans="59:61" s="5" customFormat="1" ht="15" x14ac:dyDescent="0.4">
      <c r="BG140" s="71"/>
      <c r="BH140" s="71"/>
      <c r="BI140" s="71"/>
    </row>
    <row r="141" spans="59:61" s="5" customFormat="1" ht="15" x14ac:dyDescent="0.4">
      <c r="BG141" s="71"/>
      <c r="BH141" s="71"/>
      <c r="BI141" s="71"/>
    </row>
    <row r="142" spans="59:61" s="5" customFormat="1" ht="15" x14ac:dyDescent="0.4">
      <c r="BG142" s="71"/>
      <c r="BH142" s="71"/>
      <c r="BI142" s="71"/>
    </row>
    <row r="143" spans="59:61" s="5" customFormat="1" ht="15" x14ac:dyDescent="0.4">
      <c r="BG143" s="71"/>
      <c r="BH143" s="71"/>
      <c r="BI143" s="71"/>
    </row>
  </sheetData>
  <sheetProtection sheet="1" objects="1" scenarios="1"/>
  <mergeCells count="293">
    <mergeCell ref="Y23:Z23"/>
    <mergeCell ref="A24:J24"/>
    <mergeCell ref="P18:Q18"/>
    <mergeCell ref="R18:U18"/>
    <mergeCell ref="A17:J17"/>
    <mergeCell ref="K17:L17"/>
    <mergeCell ref="M17:O17"/>
    <mergeCell ref="V17:X17"/>
    <mergeCell ref="P17:Q17"/>
    <mergeCell ref="A23:J23"/>
    <mergeCell ref="K23:L23"/>
    <mergeCell ref="M23:O23"/>
    <mergeCell ref="P23:Q23"/>
    <mergeCell ref="R23:U23"/>
    <mergeCell ref="V23:X23"/>
    <mergeCell ref="AA23:AJ23"/>
    <mergeCell ref="AK23:AL23"/>
    <mergeCell ref="AM23:AO23"/>
    <mergeCell ref="AP23:AQ23"/>
    <mergeCell ref="AR23:AU23"/>
    <mergeCell ref="AV23:AX23"/>
    <mergeCell ref="AP24:AQ24"/>
    <mergeCell ref="AR24:AU24"/>
    <mergeCell ref="AV24:AX24"/>
    <mergeCell ref="AM24:AO24"/>
    <mergeCell ref="AP14:AQ14"/>
    <mergeCell ref="AR14:AU14"/>
    <mergeCell ref="AK14:AL14"/>
    <mergeCell ref="AM14:AO14"/>
    <mergeCell ref="Y14:Z14"/>
    <mergeCell ref="V18:X18"/>
    <mergeCell ref="Y18:Z18"/>
    <mergeCell ref="AA18:AJ18"/>
    <mergeCell ref="AK18:AL18"/>
    <mergeCell ref="AM18:AO18"/>
    <mergeCell ref="AP18:AQ18"/>
    <mergeCell ref="AM17:AO17"/>
    <mergeCell ref="AR18:AU18"/>
    <mergeCell ref="AK17:AL17"/>
    <mergeCell ref="AV13:AX13"/>
    <mergeCell ref="AP13:AQ13"/>
    <mergeCell ref="AR13:AU13"/>
    <mergeCell ref="AR8:AU8"/>
    <mergeCell ref="A13:J13"/>
    <mergeCell ref="K13:L13"/>
    <mergeCell ref="M13:O13"/>
    <mergeCell ref="V13:X13"/>
    <mergeCell ref="Y13:Z13"/>
    <mergeCell ref="P13:Q13"/>
    <mergeCell ref="AM8:AO8"/>
    <mergeCell ref="AA7:AJ7"/>
    <mergeCell ref="AK7:AL7"/>
    <mergeCell ref="AP7:AQ7"/>
    <mergeCell ref="AP8:AQ8"/>
    <mergeCell ref="V6:X6"/>
    <mergeCell ref="R6:U6"/>
    <mergeCell ref="AV6:AX6"/>
    <mergeCell ref="AR6:AU6"/>
    <mergeCell ref="AV8:AX8"/>
    <mergeCell ref="AM7:AO7"/>
    <mergeCell ref="A2:AX2"/>
    <mergeCell ref="T3:AN3"/>
    <mergeCell ref="A6:J6"/>
    <mergeCell ref="K6:L6"/>
    <mergeCell ref="M6:O6"/>
    <mergeCell ref="P6:Q6"/>
    <mergeCell ref="P7:Q7"/>
    <mergeCell ref="AR7:AU7"/>
    <mergeCell ref="AV7:AX7"/>
    <mergeCell ref="G3:R3"/>
    <mergeCell ref="Y6:Z6"/>
    <mergeCell ref="AA6:AJ6"/>
    <mergeCell ref="A7:J7"/>
    <mergeCell ref="K7:L7"/>
    <mergeCell ref="R7:U7"/>
    <mergeCell ref="AP6:AQ6"/>
    <mergeCell ref="A3:F3"/>
    <mergeCell ref="U5:AB5"/>
    <mergeCell ref="AK6:AL6"/>
    <mergeCell ref="AM6:AO6"/>
    <mergeCell ref="M7:O7"/>
    <mergeCell ref="V7:X7"/>
    <mergeCell ref="AP3:AX3"/>
    <mergeCell ref="Y7:Z7"/>
    <mergeCell ref="AV14:AX14"/>
    <mergeCell ref="AV17:AX17"/>
    <mergeCell ref="AP17:AQ17"/>
    <mergeCell ref="AR17:AU17"/>
    <mergeCell ref="AP9:AQ9"/>
    <mergeCell ref="V8:X8"/>
    <mergeCell ref="Y8:Z8"/>
    <mergeCell ref="A9:J9"/>
    <mergeCell ref="A8:J8"/>
    <mergeCell ref="K8:L8"/>
    <mergeCell ref="M8:O8"/>
    <mergeCell ref="AK9:AL9"/>
    <mergeCell ref="AM9:AO9"/>
    <mergeCell ref="AM13:AO13"/>
    <mergeCell ref="K9:L9"/>
    <mergeCell ref="M9:O9"/>
    <mergeCell ref="P9:Q9"/>
    <mergeCell ref="AA9:AJ9"/>
    <mergeCell ref="AA8:AJ8"/>
    <mergeCell ref="AK8:AL8"/>
    <mergeCell ref="P8:Q8"/>
    <mergeCell ref="R8:U8"/>
    <mergeCell ref="R13:U13"/>
    <mergeCell ref="AK13:AL13"/>
    <mergeCell ref="AA19:AJ19"/>
    <mergeCell ref="AA13:AJ13"/>
    <mergeCell ref="U16:AB16"/>
    <mergeCell ref="R17:U17"/>
    <mergeCell ref="A12:J12"/>
    <mergeCell ref="K12:L12"/>
    <mergeCell ref="M12:O12"/>
    <mergeCell ref="P12:Q12"/>
    <mergeCell ref="A14:J14"/>
    <mergeCell ref="K14:L14"/>
    <mergeCell ref="M14:O14"/>
    <mergeCell ref="V14:X14"/>
    <mergeCell ref="AA14:AJ14"/>
    <mergeCell ref="P14:Q14"/>
    <mergeCell ref="R14:U14"/>
    <mergeCell ref="AR19:AU19"/>
    <mergeCell ref="V19:X19"/>
    <mergeCell ref="Y19:Z19"/>
    <mergeCell ref="R19:U19"/>
    <mergeCell ref="AK19:AL19"/>
    <mergeCell ref="Y17:Z17"/>
    <mergeCell ref="AR9:AU9"/>
    <mergeCell ref="AV9:AX9"/>
    <mergeCell ref="U11:AB11"/>
    <mergeCell ref="AS11:AU11"/>
    <mergeCell ref="R12:U12"/>
    <mergeCell ref="V12:X12"/>
    <mergeCell ref="Y12:Z12"/>
    <mergeCell ref="AA12:AJ12"/>
    <mergeCell ref="AK12:AL12"/>
    <mergeCell ref="AM12:AO12"/>
    <mergeCell ref="AP12:AQ12"/>
    <mergeCell ref="AR12:AU12"/>
    <mergeCell ref="AV12:AX12"/>
    <mergeCell ref="R9:U9"/>
    <mergeCell ref="V9:X9"/>
    <mergeCell ref="Y9:Z9"/>
    <mergeCell ref="AM19:AO19"/>
    <mergeCell ref="AA17:AJ17"/>
    <mergeCell ref="AV18:AX18"/>
    <mergeCell ref="U21:AB21"/>
    <mergeCell ref="A22:J22"/>
    <mergeCell ref="K22:L22"/>
    <mergeCell ref="M22:O22"/>
    <mergeCell ref="P22:Q22"/>
    <mergeCell ref="R22:U22"/>
    <mergeCell ref="V22:X22"/>
    <mergeCell ref="Y22:Z22"/>
    <mergeCell ref="AA22:AJ22"/>
    <mergeCell ref="AK22:AL22"/>
    <mergeCell ref="AM22:AO22"/>
    <mergeCell ref="AP22:AQ22"/>
    <mergeCell ref="AR22:AU22"/>
    <mergeCell ref="AV22:AX22"/>
    <mergeCell ref="A19:J19"/>
    <mergeCell ref="K19:L19"/>
    <mergeCell ref="M19:O19"/>
    <mergeCell ref="P19:Q19"/>
    <mergeCell ref="A18:J18"/>
    <mergeCell ref="K18:L18"/>
    <mergeCell ref="M18:O18"/>
    <mergeCell ref="AV19:AX19"/>
    <mergeCell ref="AP19:AQ19"/>
    <mergeCell ref="AA27:AJ27"/>
    <mergeCell ref="AK27:AL27"/>
    <mergeCell ref="K24:L24"/>
    <mergeCell ref="M24:O24"/>
    <mergeCell ref="P24:Q24"/>
    <mergeCell ref="R24:U24"/>
    <mergeCell ref="V24:X24"/>
    <mergeCell ref="Y24:Z24"/>
    <mergeCell ref="AA24:AJ24"/>
    <mergeCell ref="AK24:AL24"/>
    <mergeCell ref="U26:AB26"/>
    <mergeCell ref="AM27:AO27"/>
    <mergeCell ref="AP27:AQ27"/>
    <mergeCell ref="AR27:AU27"/>
    <mergeCell ref="AV27:AX27"/>
    <mergeCell ref="A28:J28"/>
    <mergeCell ref="K28:L28"/>
    <mergeCell ref="M28:O28"/>
    <mergeCell ref="P28:Q28"/>
    <mergeCell ref="R28:U28"/>
    <mergeCell ref="V28:X28"/>
    <mergeCell ref="Y28:Z28"/>
    <mergeCell ref="AA28:AJ28"/>
    <mergeCell ref="AK28:AL28"/>
    <mergeCell ref="AM28:AO28"/>
    <mergeCell ref="AP28:AQ28"/>
    <mergeCell ref="AR28:AU28"/>
    <mergeCell ref="AV28:AX28"/>
    <mergeCell ref="A27:J27"/>
    <mergeCell ref="K27:L27"/>
    <mergeCell ref="M27:O27"/>
    <mergeCell ref="P27:Q27"/>
    <mergeCell ref="R27:U27"/>
    <mergeCell ref="V27:X27"/>
    <mergeCell ref="Y27:Z27"/>
    <mergeCell ref="AP29:AQ29"/>
    <mergeCell ref="AR29:AU29"/>
    <mergeCell ref="AV29:AX29"/>
    <mergeCell ref="A32:B32"/>
    <mergeCell ref="C32:F32"/>
    <mergeCell ref="H32:S32"/>
    <mergeCell ref="T32:AD32"/>
    <mergeCell ref="AE32:AG32"/>
    <mergeCell ref="AH32:AJ32"/>
    <mergeCell ref="AK32:AM32"/>
    <mergeCell ref="AN32:AQ32"/>
    <mergeCell ref="AR32:AT32"/>
    <mergeCell ref="AU32:AX32"/>
    <mergeCell ref="K29:L29"/>
    <mergeCell ref="M29:O29"/>
    <mergeCell ref="P29:Q29"/>
    <mergeCell ref="R29:U29"/>
    <mergeCell ref="V29:X29"/>
    <mergeCell ref="Y29:Z29"/>
    <mergeCell ref="AA29:AJ29"/>
    <mergeCell ref="AK29:AL29"/>
    <mergeCell ref="AM29:AO29"/>
    <mergeCell ref="A29:J29"/>
    <mergeCell ref="AU33:AX33"/>
    <mergeCell ref="A34:B34"/>
    <mergeCell ref="C34:G34"/>
    <mergeCell ref="H34:S34"/>
    <mergeCell ref="T34:AD34"/>
    <mergeCell ref="AE34:AG34"/>
    <mergeCell ref="AH34:AJ34"/>
    <mergeCell ref="AK34:AM34"/>
    <mergeCell ref="AN34:AQ34"/>
    <mergeCell ref="AR34:AT34"/>
    <mergeCell ref="AU34:AX34"/>
    <mergeCell ref="A33:B33"/>
    <mergeCell ref="C33:G33"/>
    <mergeCell ref="H33:S33"/>
    <mergeCell ref="T33:AD33"/>
    <mergeCell ref="AE33:AG33"/>
    <mergeCell ref="AH33:AJ33"/>
    <mergeCell ref="AK33:AM33"/>
    <mergeCell ref="AN33:AQ33"/>
    <mergeCell ref="AR33:AT33"/>
    <mergeCell ref="AU35:AX35"/>
    <mergeCell ref="A36:B36"/>
    <mergeCell ref="C36:G36"/>
    <mergeCell ref="H36:S36"/>
    <mergeCell ref="T36:AD36"/>
    <mergeCell ref="AE36:AG36"/>
    <mergeCell ref="AH36:AJ36"/>
    <mergeCell ref="AK36:AM36"/>
    <mergeCell ref="AN36:AQ36"/>
    <mergeCell ref="AR36:AT36"/>
    <mergeCell ref="AU36:AX36"/>
    <mergeCell ref="A35:B35"/>
    <mergeCell ref="C35:G35"/>
    <mergeCell ref="H35:S35"/>
    <mergeCell ref="T35:AD35"/>
    <mergeCell ref="AE35:AG35"/>
    <mergeCell ref="AH35:AJ35"/>
    <mergeCell ref="AK35:AM35"/>
    <mergeCell ref="AN35:AQ35"/>
    <mergeCell ref="AR35:AT35"/>
    <mergeCell ref="A39:J39"/>
    <mergeCell ref="K39:N39"/>
    <mergeCell ref="AH39:AJ39"/>
    <mergeCell ref="AK39:AM39"/>
    <mergeCell ref="AU37:AX37"/>
    <mergeCell ref="A38:B38"/>
    <mergeCell ref="C38:G38"/>
    <mergeCell ref="H38:S38"/>
    <mergeCell ref="T38:AD38"/>
    <mergeCell ref="AE38:AG38"/>
    <mergeCell ref="AH38:AJ38"/>
    <mergeCell ref="AK38:AM38"/>
    <mergeCell ref="AN38:AQ38"/>
    <mergeCell ref="AR38:AT38"/>
    <mergeCell ref="AU38:AX38"/>
    <mergeCell ref="A37:B37"/>
    <mergeCell ref="C37:G37"/>
    <mergeCell ref="H37:S37"/>
    <mergeCell ref="T37:AD37"/>
    <mergeCell ref="AE37:AG37"/>
    <mergeCell ref="AH37:AJ37"/>
    <mergeCell ref="AK37:AM37"/>
    <mergeCell ref="AN37:AQ37"/>
    <mergeCell ref="AR37:AT37"/>
  </mergeCells>
  <phoneticPr fontId="0" type="noConversion"/>
  <dataValidations disablePrompts="1" count="1">
    <dataValidation type="list" allowBlank="1" showInputMessage="1" showErrorMessage="1" sqref="A7:J9 AA7:AJ9 A12:J14 AA12:AJ14 A17:J19 AA17:AJ19 A22:J24 AA22:AJ24 A27:J29 AA27:AJ29 H33:S38">
      <formula1>$BG$8:$BG$14</formula1>
    </dataValidation>
  </dataValidations>
  <pageMargins left="0.75" right="0.42" top="0.28000000000000003" bottom="0.34" header="0.5" footer="0.28999999999999998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Normal="100" workbookViewId="0">
      <selection activeCell="AA21" sqref="AA21:AJ21"/>
    </sheetView>
  </sheetViews>
  <sheetFormatPr defaultColWidth="1.73046875" defaultRowHeight="15.4" x14ac:dyDescent="0.45"/>
  <cols>
    <col min="1" max="60" width="1.73046875" style="6"/>
    <col min="61" max="61" width="19.3984375" style="88" bestFit="1" customWidth="1"/>
    <col min="62" max="62" width="7.3984375" style="88" bestFit="1" customWidth="1"/>
    <col min="63" max="63" width="15.59765625" style="89" bestFit="1" customWidth="1"/>
    <col min="64" max="16384" width="1.73046875" style="6"/>
  </cols>
  <sheetData>
    <row r="1" spans="1:63" s="2" customFormat="1" ht="150" customHeight="1" x14ac:dyDescent="0.55000000000000004">
      <c r="A1" s="1"/>
      <c r="BI1" s="78"/>
      <c r="BJ1" s="78"/>
      <c r="BK1" s="79"/>
    </row>
    <row r="2" spans="1:63" s="7" customFormat="1" ht="20.100000000000001" customHeight="1" x14ac:dyDescent="0.35">
      <c r="A2" s="123" t="str">
        <f>'Poule A'!A2:AX2</f>
        <v>NK libre klein derde klase jeugd</v>
      </c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BI2" s="80"/>
      <c r="BJ2" s="80"/>
      <c r="BK2" s="81"/>
    </row>
    <row r="3" spans="1:63" s="38" customFormat="1" ht="20.100000000000001" customHeight="1" x14ac:dyDescent="0.35">
      <c r="A3" s="157" t="str">
        <f>'Poule A'!A3:F3</f>
        <v>Speeldata:</v>
      </c>
      <c r="B3" s="157"/>
      <c r="C3" s="157"/>
      <c r="D3" s="157"/>
      <c r="E3" s="157"/>
      <c r="F3" s="157"/>
      <c r="G3" s="126" t="str">
        <f>'Poule A'!G3:R3</f>
        <v>7 en 8 oktober 2017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37"/>
      <c r="T3" s="126" t="str">
        <f>'Poule A'!T3:AN3</f>
        <v>Gespeeld in Hoogeveen (H.B.C.)</v>
      </c>
      <c r="U3" s="126"/>
      <c r="V3" s="126"/>
      <c r="W3" s="126"/>
      <c r="X3" s="126"/>
      <c r="Y3" s="126"/>
      <c r="Z3" s="126"/>
      <c r="AA3" s="126"/>
      <c r="AB3" s="126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37"/>
      <c r="AP3" s="126" t="str">
        <f>'Poule A'!AP3:AX3</f>
        <v>30 car</v>
      </c>
      <c r="AQ3" s="126"/>
      <c r="AR3" s="126"/>
      <c r="AS3" s="126"/>
      <c r="AT3" s="126"/>
      <c r="AU3" s="126"/>
      <c r="AV3" s="126"/>
      <c r="AW3" s="126"/>
      <c r="AX3" s="126"/>
      <c r="BI3" s="64"/>
      <c r="BJ3" s="64"/>
      <c r="BK3" s="82"/>
    </row>
    <row r="4" spans="1:63" s="8" customFormat="1" ht="18.9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I4" s="63"/>
      <c r="BJ4" s="63"/>
      <c r="BK4" s="83"/>
    </row>
    <row r="5" spans="1:63" s="43" customFormat="1" ht="18.9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52"/>
      <c r="L5" s="52"/>
      <c r="M5" s="46"/>
      <c r="N5" s="46"/>
      <c r="O5" s="46"/>
      <c r="P5" s="46"/>
      <c r="Q5" s="46"/>
      <c r="R5" s="47"/>
      <c r="S5" s="170" t="s">
        <v>30</v>
      </c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5"/>
      <c r="AF5" s="15"/>
      <c r="AG5" s="15"/>
      <c r="AH5" s="15"/>
      <c r="AI5" s="15"/>
      <c r="AJ5" s="15"/>
      <c r="AK5" s="46"/>
      <c r="AL5" s="46"/>
      <c r="AM5" s="46"/>
      <c r="AN5" s="46"/>
      <c r="AO5" s="46"/>
      <c r="AP5" s="46"/>
      <c r="AQ5" s="46"/>
      <c r="AR5" s="47"/>
      <c r="AS5" s="46"/>
      <c r="AT5" s="46"/>
      <c r="AU5" s="46"/>
      <c r="AV5" s="46"/>
      <c r="AW5" s="46"/>
      <c r="AX5" s="46"/>
      <c r="BI5" s="84"/>
      <c r="BJ5" s="84"/>
      <c r="BK5" s="85"/>
    </row>
    <row r="6" spans="1:63" s="7" customFormat="1" ht="18.95" customHeight="1" x14ac:dyDescent="0.35">
      <c r="A6" s="145" t="s">
        <v>1</v>
      </c>
      <c r="B6" s="145"/>
      <c r="C6" s="145"/>
      <c r="D6" s="145"/>
      <c r="E6" s="145"/>
      <c r="F6" s="145"/>
      <c r="G6" s="145"/>
      <c r="H6" s="145"/>
      <c r="I6" s="145"/>
      <c r="J6" s="145"/>
      <c r="K6" s="146" t="s">
        <v>2</v>
      </c>
      <c r="L6" s="146"/>
      <c r="M6" s="139" t="s">
        <v>3</v>
      </c>
      <c r="N6" s="139"/>
      <c r="O6" s="139"/>
      <c r="P6" s="139" t="s">
        <v>4</v>
      </c>
      <c r="Q6" s="139"/>
      <c r="R6" s="139" t="s">
        <v>5</v>
      </c>
      <c r="S6" s="139"/>
      <c r="T6" s="139"/>
      <c r="U6" s="139"/>
      <c r="V6" s="139" t="s">
        <v>6</v>
      </c>
      <c r="W6" s="139"/>
      <c r="X6" s="139"/>
      <c r="Y6" s="139"/>
      <c r="Z6" s="139"/>
      <c r="AA6" s="145" t="s">
        <v>7</v>
      </c>
      <c r="AB6" s="145"/>
      <c r="AC6" s="145"/>
      <c r="AD6" s="145"/>
      <c r="AE6" s="145"/>
      <c r="AF6" s="145"/>
      <c r="AG6" s="145"/>
      <c r="AH6" s="145"/>
      <c r="AI6" s="145"/>
      <c r="AJ6" s="145"/>
      <c r="AK6" s="146" t="s">
        <v>2</v>
      </c>
      <c r="AL6" s="146"/>
      <c r="AM6" s="139" t="s">
        <v>3</v>
      </c>
      <c r="AN6" s="139"/>
      <c r="AO6" s="139"/>
      <c r="AP6" s="139" t="s">
        <v>4</v>
      </c>
      <c r="AQ6" s="139"/>
      <c r="AR6" s="139" t="s">
        <v>5</v>
      </c>
      <c r="AS6" s="139"/>
      <c r="AT6" s="139"/>
      <c r="AU6" s="139"/>
      <c r="AV6" s="139" t="s">
        <v>6</v>
      </c>
      <c r="AW6" s="139"/>
      <c r="AX6" s="139"/>
      <c r="BI6" s="80"/>
      <c r="BJ6" s="80"/>
      <c r="BK6" s="81"/>
    </row>
    <row r="7" spans="1:63" s="43" customFormat="1" ht="18.95" customHeight="1" x14ac:dyDescent="0.35">
      <c r="A7" s="115" t="s">
        <v>71</v>
      </c>
      <c r="B7" s="115"/>
      <c r="C7" s="115"/>
      <c r="D7" s="115"/>
      <c r="E7" s="115"/>
      <c r="F7" s="115"/>
      <c r="G7" s="115"/>
      <c r="H7" s="115"/>
      <c r="I7" s="115"/>
      <c r="J7" s="115"/>
      <c r="K7" s="161"/>
      <c r="L7" s="161"/>
      <c r="M7" s="108"/>
      <c r="N7" s="108"/>
      <c r="O7" s="108"/>
      <c r="P7" s="108"/>
      <c r="Q7" s="108"/>
      <c r="R7" s="116" t="str">
        <f>IF(ISBLANK(P7),"",ROUNDDOWN(M7/P7,2))</f>
        <v/>
      </c>
      <c r="S7" s="103"/>
      <c r="T7" s="103"/>
      <c r="U7" s="103"/>
      <c r="V7" s="108"/>
      <c r="W7" s="108"/>
      <c r="X7" s="108"/>
      <c r="Y7" s="103" t="s">
        <v>8</v>
      </c>
      <c r="Z7" s="103"/>
      <c r="AA7" s="115" t="s">
        <v>71</v>
      </c>
      <c r="AB7" s="115"/>
      <c r="AC7" s="115"/>
      <c r="AD7" s="115"/>
      <c r="AE7" s="115"/>
      <c r="AF7" s="115"/>
      <c r="AG7" s="115"/>
      <c r="AH7" s="115"/>
      <c r="AI7" s="115"/>
      <c r="AJ7" s="115"/>
      <c r="AK7" s="103" t="str">
        <f>IF(ISBLANK(K7),"",2-K7)</f>
        <v/>
      </c>
      <c r="AL7" s="103"/>
      <c r="AM7" s="108"/>
      <c r="AN7" s="108"/>
      <c r="AO7" s="108"/>
      <c r="AP7" s="103" t="str">
        <f>IF(ISBLANK(P7),"",P7)</f>
        <v/>
      </c>
      <c r="AQ7" s="103"/>
      <c r="AR7" s="116" t="str">
        <f>IF(ISTEXT(AP7),"",ROUNDDOWN(AM7/AP7,2))</f>
        <v/>
      </c>
      <c r="AS7" s="103"/>
      <c r="AT7" s="103"/>
      <c r="AU7" s="103"/>
      <c r="AV7" s="108"/>
      <c r="AW7" s="108"/>
      <c r="AX7" s="108"/>
      <c r="BI7" s="84" t="s">
        <v>71</v>
      </c>
      <c r="BJ7" s="86" t="s">
        <v>86</v>
      </c>
      <c r="BK7" s="85" t="s">
        <v>87</v>
      </c>
    </row>
    <row r="8" spans="1:63" s="8" customFormat="1" ht="18.95" customHeight="1" x14ac:dyDescent="0.35">
      <c r="A8" s="15"/>
      <c r="B8" s="15"/>
      <c r="C8" s="15"/>
      <c r="D8" s="15"/>
      <c r="E8" s="15"/>
      <c r="F8" s="15"/>
      <c r="G8" s="15"/>
      <c r="H8" s="15"/>
      <c r="I8" s="15"/>
      <c r="J8" s="15"/>
      <c r="K8" s="52"/>
      <c r="L8" s="52"/>
      <c r="M8" s="46"/>
      <c r="N8" s="46"/>
      <c r="O8" s="46"/>
      <c r="P8" s="46"/>
      <c r="Q8" s="46"/>
      <c r="R8" s="47"/>
      <c r="S8" s="165" t="s">
        <v>29</v>
      </c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5"/>
      <c r="AF8" s="15"/>
      <c r="AG8" s="15"/>
      <c r="AH8" s="15"/>
      <c r="AI8" s="15"/>
      <c r="AJ8" s="15"/>
      <c r="AK8" s="46"/>
      <c r="AL8" s="46"/>
      <c r="AM8" s="46"/>
      <c r="AN8" s="46"/>
      <c r="AO8" s="46"/>
      <c r="AP8" s="46"/>
      <c r="AQ8" s="46"/>
      <c r="AR8" s="47"/>
      <c r="AS8" s="46"/>
      <c r="AT8" s="46"/>
      <c r="AU8" s="46"/>
      <c r="AV8" s="46"/>
      <c r="AW8" s="46"/>
      <c r="AX8" s="46"/>
      <c r="BI8" s="63" t="s">
        <v>82</v>
      </c>
      <c r="BJ8" s="87">
        <v>236089</v>
      </c>
      <c r="BK8" s="83" t="s">
        <v>90</v>
      </c>
    </row>
    <row r="9" spans="1:63" s="43" customFormat="1" ht="18.95" customHeight="1" x14ac:dyDescent="0.35">
      <c r="A9" s="115" t="s">
        <v>71</v>
      </c>
      <c r="B9" s="115"/>
      <c r="C9" s="115"/>
      <c r="D9" s="115"/>
      <c r="E9" s="115"/>
      <c r="F9" s="115"/>
      <c r="G9" s="115"/>
      <c r="H9" s="115"/>
      <c r="I9" s="115"/>
      <c r="J9" s="115"/>
      <c r="K9" s="161"/>
      <c r="L9" s="161"/>
      <c r="M9" s="108"/>
      <c r="N9" s="108"/>
      <c r="O9" s="108"/>
      <c r="P9" s="108"/>
      <c r="Q9" s="108"/>
      <c r="R9" s="116" t="str">
        <f>IF(ISBLANK(P9),"",ROUNDDOWN(M9/P9,2))</f>
        <v/>
      </c>
      <c r="S9" s="103"/>
      <c r="T9" s="103"/>
      <c r="U9" s="103"/>
      <c r="V9" s="108"/>
      <c r="W9" s="108"/>
      <c r="X9" s="108"/>
      <c r="Y9" s="103" t="s">
        <v>8</v>
      </c>
      <c r="Z9" s="103"/>
      <c r="AA9" s="115" t="s">
        <v>71</v>
      </c>
      <c r="AB9" s="115"/>
      <c r="AC9" s="115"/>
      <c r="AD9" s="115"/>
      <c r="AE9" s="115"/>
      <c r="AF9" s="115"/>
      <c r="AG9" s="115"/>
      <c r="AH9" s="115"/>
      <c r="AI9" s="115"/>
      <c r="AJ9" s="115"/>
      <c r="AK9" s="103" t="str">
        <f>IF(ISBLANK(K9),"",2-K9)</f>
        <v/>
      </c>
      <c r="AL9" s="103"/>
      <c r="AM9" s="108"/>
      <c r="AN9" s="108"/>
      <c r="AO9" s="108"/>
      <c r="AP9" s="103" t="str">
        <f>IF(ISBLANK(P9),"",P9)</f>
        <v/>
      </c>
      <c r="AQ9" s="103"/>
      <c r="AR9" s="116" t="str">
        <f>IF(ISTEXT(AP9),"",ROUNDDOWN(AM9/AP9,2))</f>
        <v/>
      </c>
      <c r="AS9" s="103"/>
      <c r="AT9" s="103"/>
      <c r="AU9" s="103"/>
      <c r="AV9" s="108"/>
      <c r="AW9" s="108"/>
      <c r="AX9" s="108"/>
      <c r="BI9" s="84" t="s">
        <v>84</v>
      </c>
      <c r="BJ9" s="86">
        <v>228287</v>
      </c>
      <c r="BK9" s="85" t="s">
        <v>92</v>
      </c>
    </row>
    <row r="10" spans="1:63" s="8" customFormat="1" ht="18.95" customHeight="1" x14ac:dyDescent="0.35">
      <c r="A10" s="15"/>
      <c r="B10" s="15"/>
      <c r="C10" s="15"/>
      <c r="D10" s="15"/>
      <c r="E10" s="15"/>
      <c r="F10" s="15"/>
      <c r="G10" s="11"/>
      <c r="H10" s="11"/>
      <c r="I10" s="15"/>
      <c r="J10" s="11"/>
      <c r="K10" s="12"/>
      <c r="L10" s="39"/>
      <c r="M10" s="39"/>
      <c r="N10" s="15"/>
      <c r="O10" s="15"/>
      <c r="P10" s="15"/>
      <c r="Q10" s="15"/>
      <c r="R10" s="15"/>
      <c r="S10" s="165" t="s">
        <v>67</v>
      </c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5"/>
      <c r="AF10" s="11"/>
      <c r="AG10" s="15"/>
      <c r="AH10" s="12"/>
      <c r="AI10" s="12"/>
      <c r="AJ10" s="12"/>
      <c r="AK10" s="39"/>
      <c r="AL10" s="12"/>
      <c r="AM10" s="39"/>
      <c r="AN10" s="15"/>
      <c r="AO10" s="15"/>
      <c r="AP10" s="15"/>
      <c r="AQ10" s="15"/>
      <c r="AR10" s="15"/>
      <c r="AS10" s="167"/>
      <c r="AT10" s="167"/>
      <c r="AU10" s="167"/>
      <c r="AV10" s="15"/>
      <c r="AW10" s="15"/>
      <c r="AX10" s="15"/>
      <c r="BI10" s="63" t="s">
        <v>81</v>
      </c>
      <c r="BJ10" s="87">
        <v>263949</v>
      </c>
      <c r="BK10" s="83" t="s">
        <v>90</v>
      </c>
    </row>
    <row r="11" spans="1:63" s="8" customFormat="1" ht="18.95" customHeight="1" x14ac:dyDescent="0.35">
      <c r="A11" s="115" t="s">
        <v>76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1"/>
      <c r="L11" s="142"/>
      <c r="M11" s="108"/>
      <c r="N11" s="108"/>
      <c r="O11" s="108"/>
      <c r="P11" s="108"/>
      <c r="Q11" s="108"/>
      <c r="R11" s="116" t="str">
        <f>IF(ISBLANK(P11),"",ROUNDDOWN(M11/P11,2))</f>
        <v/>
      </c>
      <c r="S11" s="103"/>
      <c r="T11" s="103"/>
      <c r="U11" s="103"/>
      <c r="V11" s="108"/>
      <c r="W11" s="108"/>
      <c r="X11" s="108"/>
      <c r="Y11" s="103" t="s">
        <v>8</v>
      </c>
      <c r="Z11" s="103"/>
      <c r="AA11" s="115" t="s">
        <v>82</v>
      </c>
      <c r="AB11" s="115"/>
      <c r="AC11" s="115"/>
      <c r="AD11" s="115"/>
      <c r="AE11" s="115"/>
      <c r="AF11" s="115"/>
      <c r="AG11" s="115"/>
      <c r="AH11" s="115"/>
      <c r="AI11" s="115"/>
      <c r="AJ11" s="115"/>
      <c r="AK11" s="103" t="str">
        <f>IF(ISBLANK(K11),"",2-K11)</f>
        <v/>
      </c>
      <c r="AL11" s="103"/>
      <c r="AM11" s="108"/>
      <c r="AN11" s="108"/>
      <c r="AO11" s="108"/>
      <c r="AP11" s="103" t="str">
        <f>IF(ISBLANK(P11),"",P11)</f>
        <v/>
      </c>
      <c r="AQ11" s="103"/>
      <c r="AR11" s="116" t="str">
        <f>IF(ISTEXT(AP11),"",ROUNDDOWN(AM11/AP11,2))</f>
        <v/>
      </c>
      <c r="AS11" s="103"/>
      <c r="AT11" s="103"/>
      <c r="AU11" s="103"/>
      <c r="AV11" s="108"/>
      <c r="AW11" s="108"/>
      <c r="AX11" s="108"/>
      <c r="BI11" s="84" t="s">
        <v>79</v>
      </c>
      <c r="BJ11" s="86">
        <v>261413</v>
      </c>
      <c r="BK11" s="85" t="s">
        <v>91</v>
      </c>
    </row>
    <row r="12" spans="1:63" s="43" customFormat="1" ht="18.9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52"/>
      <c r="L12" s="52"/>
      <c r="M12" s="46"/>
      <c r="N12" s="46"/>
      <c r="O12" s="46"/>
      <c r="P12" s="46"/>
      <c r="Q12" s="46"/>
      <c r="R12" s="47"/>
      <c r="S12" s="165" t="s">
        <v>68</v>
      </c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5"/>
      <c r="AF12" s="15"/>
      <c r="AG12" s="15"/>
      <c r="AH12" s="15"/>
      <c r="AI12" s="15"/>
      <c r="AJ12" s="15"/>
      <c r="AK12" s="46"/>
      <c r="AL12" s="46"/>
      <c r="AM12" s="46"/>
      <c r="AN12" s="46"/>
      <c r="AO12" s="46"/>
      <c r="AP12" s="46"/>
      <c r="AQ12" s="46"/>
      <c r="AR12" s="47"/>
      <c r="AS12" s="46"/>
      <c r="AT12" s="46"/>
      <c r="AU12" s="46"/>
      <c r="AV12" s="46"/>
      <c r="AW12" s="46"/>
      <c r="AX12" s="46"/>
      <c r="BI12" s="63" t="s">
        <v>77</v>
      </c>
      <c r="BJ12" s="86">
        <v>248052</v>
      </c>
      <c r="BK12" s="85" t="s">
        <v>89</v>
      </c>
    </row>
    <row r="13" spans="1:63" s="43" customFormat="1" ht="18.95" customHeight="1" x14ac:dyDescent="0.35">
      <c r="A13" s="115" t="s">
        <v>78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61"/>
      <c r="L13" s="161"/>
      <c r="M13" s="108"/>
      <c r="N13" s="108"/>
      <c r="O13" s="108"/>
      <c r="P13" s="108"/>
      <c r="Q13" s="108"/>
      <c r="R13" s="116" t="str">
        <f>IF(ISBLANK(P13),"",ROUNDDOWN(M13/P13,2))</f>
        <v/>
      </c>
      <c r="S13" s="103"/>
      <c r="T13" s="103"/>
      <c r="U13" s="103"/>
      <c r="V13" s="108"/>
      <c r="W13" s="108"/>
      <c r="X13" s="108"/>
      <c r="Y13" s="103" t="s">
        <v>8</v>
      </c>
      <c r="Z13" s="103"/>
      <c r="AA13" s="115" t="s">
        <v>84</v>
      </c>
      <c r="AB13" s="115"/>
      <c r="AC13" s="115"/>
      <c r="AD13" s="115"/>
      <c r="AE13" s="115"/>
      <c r="AF13" s="115"/>
      <c r="AG13" s="115"/>
      <c r="AH13" s="115"/>
      <c r="AI13" s="115"/>
      <c r="AJ13" s="115"/>
      <c r="AK13" s="103" t="str">
        <f>IF(ISBLANK(K13),"",2-K13)</f>
        <v/>
      </c>
      <c r="AL13" s="103"/>
      <c r="AM13" s="108"/>
      <c r="AN13" s="108"/>
      <c r="AO13" s="108"/>
      <c r="AP13" s="103" t="str">
        <f>IF(ISBLANK(P13),"",P13)</f>
        <v/>
      </c>
      <c r="AQ13" s="103"/>
      <c r="AR13" s="116" t="str">
        <f>IF(ISTEXT(AP13),"",ROUNDDOWN(AM13/AP13,2))</f>
        <v/>
      </c>
      <c r="AS13" s="103"/>
      <c r="AT13" s="103"/>
      <c r="AU13" s="103"/>
      <c r="AV13" s="108"/>
      <c r="AW13" s="108"/>
      <c r="AX13" s="108"/>
      <c r="BI13" s="84" t="s">
        <v>85</v>
      </c>
      <c r="BJ13" s="87">
        <v>250243</v>
      </c>
      <c r="BK13" s="83" t="s">
        <v>93</v>
      </c>
    </row>
    <row r="14" spans="1:63" s="8" customFormat="1" ht="18.95" customHeigh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52"/>
      <c r="L14" s="52"/>
      <c r="M14" s="46"/>
      <c r="N14" s="46"/>
      <c r="O14" s="46"/>
      <c r="P14" s="46"/>
      <c r="Q14" s="46"/>
      <c r="R14" s="47"/>
      <c r="S14" s="165" t="s">
        <v>64</v>
      </c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5"/>
      <c r="AF14" s="15"/>
      <c r="AG14" s="15"/>
      <c r="AH14" s="15"/>
      <c r="AI14" s="15"/>
      <c r="AJ14" s="15"/>
      <c r="AK14" s="46"/>
      <c r="AL14" s="46"/>
      <c r="AM14" s="46"/>
      <c r="AN14" s="46"/>
      <c r="AO14" s="46"/>
      <c r="AP14" s="46"/>
      <c r="AQ14" s="46"/>
      <c r="AR14" s="47"/>
      <c r="AS14" s="46"/>
      <c r="AT14" s="46"/>
      <c r="AU14" s="46"/>
      <c r="AV14" s="46"/>
      <c r="AW14" s="46"/>
      <c r="AX14" s="46"/>
      <c r="BI14" s="63" t="s">
        <v>80</v>
      </c>
      <c r="BJ14" s="87">
        <v>248122</v>
      </c>
      <c r="BK14" s="83" t="s">
        <v>90</v>
      </c>
    </row>
    <row r="15" spans="1:63" s="8" customFormat="1" ht="18.95" customHeight="1" x14ac:dyDescent="0.35">
      <c r="A15" s="115" t="s">
        <v>71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61"/>
      <c r="L15" s="161"/>
      <c r="M15" s="108"/>
      <c r="N15" s="108"/>
      <c r="O15" s="108"/>
      <c r="P15" s="108"/>
      <c r="Q15" s="108"/>
      <c r="R15" s="116" t="str">
        <f>IF(ISBLANK(P15),"",ROUNDDOWN(M15/P15,2))</f>
        <v/>
      </c>
      <c r="S15" s="103"/>
      <c r="T15" s="103"/>
      <c r="U15" s="103"/>
      <c r="V15" s="108"/>
      <c r="W15" s="108"/>
      <c r="X15" s="108"/>
      <c r="Y15" s="103" t="s">
        <v>8</v>
      </c>
      <c r="Z15" s="103"/>
      <c r="AA15" s="115" t="s">
        <v>71</v>
      </c>
      <c r="AB15" s="115"/>
      <c r="AC15" s="115"/>
      <c r="AD15" s="115"/>
      <c r="AE15" s="115"/>
      <c r="AF15" s="115"/>
      <c r="AG15" s="115"/>
      <c r="AH15" s="115"/>
      <c r="AI15" s="115"/>
      <c r="AJ15" s="115"/>
      <c r="AK15" s="103" t="str">
        <f>IF(ISBLANK(K15),"",2-K15)</f>
        <v/>
      </c>
      <c r="AL15" s="103"/>
      <c r="AM15" s="108"/>
      <c r="AN15" s="108"/>
      <c r="AO15" s="108"/>
      <c r="AP15" s="103" t="str">
        <f>IF(ISBLANK(P15),"",P15)</f>
        <v/>
      </c>
      <c r="AQ15" s="103"/>
      <c r="AR15" s="116" t="str">
        <f>IF(ISTEXT(AP15),"",ROUNDDOWN(AM15/AP15,2))</f>
        <v/>
      </c>
      <c r="AS15" s="103"/>
      <c r="AT15" s="103"/>
      <c r="AU15" s="103"/>
      <c r="AV15" s="108"/>
      <c r="AW15" s="108"/>
      <c r="AX15" s="108"/>
      <c r="BI15" s="84" t="s">
        <v>76</v>
      </c>
      <c r="BJ15" s="87">
        <v>223722</v>
      </c>
      <c r="BK15" s="83" t="s">
        <v>88</v>
      </c>
    </row>
    <row r="16" spans="1:63" s="8" customFormat="1" ht="18.95" customHeight="1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52"/>
      <c r="L16" s="52"/>
      <c r="M16" s="46"/>
      <c r="N16" s="46"/>
      <c r="O16" s="46"/>
      <c r="P16" s="46"/>
      <c r="Q16" s="46"/>
      <c r="R16" s="47"/>
      <c r="S16" s="165" t="s">
        <v>63</v>
      </c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5"/>
      <c r="AF16" s="15"/>
      <c r="AG16" s="15"/>
      <c r="AH16" s="15"/>
      <c r="AI16" s="15"/>
      <c r="AJ16" s="15"/>
      <c r="AK16" s="46"/>
      <c r="AL16" s="46"/>
      <c r="AM16" s="46"/>
      <c r="AN16" s="46"/>
      <c r="AO16" s="46"/>
      <c r="AP16" s="46"/>
      <c r="AQ16" s="46"/>
      <c r="AR16" s="47"/>
      <c r="AS16" s="46"/>
      <c r="AT16" s="46"/>
      <c r="AU16" s="46"/>
      <c r="AV16" s="46"/>
      <c r="AW16" s="46"/>
      <c r="AX16" s="46"/>
      <c r="BI16" s="84" t="s">
        <v>83</v>
      </c>
      <c r="BJ16" s="87">
        <v>247986</v>
      </c>
      <c r="BK16" s="83" t="s">
        <v>90</v>
      </c>
    </row>
    <row r="17" spans="1:63" s="8" customFormat="1" ht="18.95" customHeight="1" x14ac:dyDescent="0.35">
      <c r="A17" s="115" t="s">
        <v>71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1"/>
      <c r="L17" s="161"/>
      <c r="M17" s="108"/>
      <c r="N17" s="108"/>
      <c r="O17" s="108"/>
      <c r="P17" s="108"/>
      <c r="Q17" s="108"/>
      <c r="R17" s="116" t="str">
        <f>IF(ISBLANK(P17),"",ROUNDDOWN(M17/P17,2))</f>
        <v/>
      </c>
      <c r="S17" s="103"/>
      <c r="T17" s="103"/>
      <c r="U17" s="103"/>
      <c r="V17" s="108"/>
      <c r="W17" s="108"/>
      <c r="X17" s="108"/>
      <c r="Y17" s="103" t="s">
        <v>8</v>
      </c>
      <c r="Z17" s="103"/>
      <c r="AA17" s="115" t="s">
        <v>71</v>
      </c>
      <c r="AB17" s="115"/>
      <c r="AC17" s="115"/>
      <c r="AD17" s="115"/>
      <c r="AE17" s="115"/>
      <c r="AF17" s="115"/>
      <c r="AG17" s="115"/>
      <c r="AH17" s="115"/>
      <c r="AI17" s="115"/>
      <c r="AJ17" s="115"/>
      <c r="AK17" s="103" t="str">
        <f>IF(ISBLANK(K17),"",2-K17)</f>
        <v/>
      </c>
      <c r="AL17" s="103"/>
      <c r="AM17" s="108"/>
      <c r="AN17" s="108"/>
      <c r="AO17" s="108"/>
      <c r="AP17" s="103" t="str">
        <f>IF(ISBLANK(P17),"",P17)</f>
        <v/>
      </c>
      <c r="AQ17" s="103"/>
      <c r="AR17" s="116" t="str">
        <f>IF(ISTEXT(AP17),"",ROUNDDOWN(AM17/AP17,2))</f>
        <v/>
      </c>
      <c r="AS17" s="103"/>
      <c r="AT17" s="103"/>
      <c r="AU17" s="103"/>
      <c r="AV17" s="108"/>
      <c r="AW17" s="108"/>
      <c r="AX17" s="108"/>
      <c r="BI17" s="63" t="s">
        <v>78</v>
      </c>
      <c r="BJ17" s="86">
        <v>236090</v>
      </c>
      <c r="BK17" s="85" t="s">
        <v>90</v>
      </c>
    </row>
    <row r="18" spans="1:63" s="43" customFormat="1" ht="18.95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52"/>
      <c r="L18" s="52"/>
      <c r="M18" s="46"/>
      <c r="N18" s="46"/>
      <c r="O18" s="46"/>
      <c r="P18" s="46"/>
      <c r="Q18" s="46"/>
      <c r="R18" s="47"/>
      <c r="S18" s="165" t="s">
        <v>65</v>
      </c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5"/>
      <c r="AF18" s="15"/>
      <c r="AG18" s="15"/>
      <c r="AH18" s="15"/>
      <c r="AI18" s="15"/>
      <c r="AJ18" s="15"/>
      <c r="AK18" s="46"/>
      <c r="AL18" s="46"/>
      <c r="AM18" s="46"/>
      <c r="AN18" s="46"/>
      <c r="AO18" s="46"/>
      <c r="AP18" s="46"/>
      <c r="AQ18" s="46"/>
      <c r="AR18" s="47"/>
      <c r="AS18" s="46"/>
      <c r="AT18" s="46"/>
      <c r="AU18" s="46"/>
      <c r="AV18" s="46"/>
      <c r="AW18" s="46"/>
      <c r="AX18" s="46"/>
      <c r="BI18" s="63"/>
      <c r="BJ18" s="87"/>
      <c r="BK18" s="83"/>
    </row>
    <row r="19" spans="1:63" s="8" customFormat="1" ht="18.95" customHeight="1" x14ac:dyDescent="0.35">
      <c r="A19" s="115" t="s">
        <v>83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61"/>
      <c r="L19" s="161"/>
      <c r="M19" s="108"/>
      <c r="N19" s="108"/>
      <c r="O19" s="108"/>
      <c r="P19" s="108"/>
      <c r="Q19" s="108"/>
      <c r="R19" s="116" t="str">
        <f>IF(ISBLANK(P19),"",ROUNDDOWN(M19/P19,2))</f>
        <v/>
      </c>
      <c r="S19" s="103"/>
      <c r="T19" s="103"/>
      <c r="U19" s="103"/>
      <c r="V19" s="108"/>
      <c r="W19" s="108"/>
      <c r="X19" s="108"/>
      <c r="Y19" s="103" t="s">
        <v>8</v>
      </c>
      <c r="Z19" s="103"/>
      <c r="AA19" s="115" t="s">
        <v>81</v>
      </c>
      <c r="AB19" s="115"/>
      <c r="AC19" s="115"/>
      <c r="AD19" s="115"/>
      <c r="AE19" s="115"/>
      <c r="AF19" s="115"/>
      <c r="AG19" s="115"/>
      <c r="AH19" s="115"/>
      <c r="AI19" s="115"/>
      <c r="AJ19" s="115"/>
      <c r="AK19" s="103" t="str">
        <f>IF(ISBLANK(K19),"",2-K19)</f>
        <v/>
      </c>
      <c r="AL19" s="103"/>
      <c r="AM19" s="108"/>
      <c r="AN19" s="108"/>
      <c r="AO19" s="108"/>
      <c r="AP19" s="103" t="str">
        <f>IF(ISBLANK(P19),"",P19)</f>
        <v/>
      </c>
      <c r="AQ19" s="103"/>
      <c r="AR19" s="116" t="str">
        <f>IF(ISTEXT(AP19),"",ROUNDDOWN(AM19/AP19,2))</f>
        <v/>
      </c>
      <c r="AS19" s="103"/>
      <c r="AT19" s="103"/>
      <c r="AU19" s="103"/>
      <c r="AV19" s="108"/>
      <c r="AW19" s="108"/>
      <c r="AX19" s="108"/>
      <c r="BI19" s="67"/>
      <c r="BJ19" s="67"/>
      <c r="BK19" s="65"/>
    </row>
    <row r="20" spans="1:63" s="43" customFormat="1" ht="18.95" customHeight="1" x14ac:dyDescent="0.35">
      <c r="A20" s="15"/>
      <c r="B20" s="15"/>
      <c r="C20" s="15"/>
      <c r="D20" s="15"/>
      <c r="E20" s="15"/>
      <c r="F20" s="15"/>
      <c r="G20" s="11"/>
      <c r="H20" s="11"/>
      <c r="I20" s="15"/>
      <c r="J20" s="11"/>
      <c r="K20" s="12"/>
      <c r="L20" s="39"/>
      <c r="M20" s="39"/>
      <c r="N20" s="15"/>
      <c r="O20" s="15"/>
      <c r="P20" s="15"/>
      <c r="Q20" s="15"/>
      <c r="R20" s="15"/>
      <c r="S20" s="165" t="s">
        <v>66</v>
      </c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5"/>
      <c r="AF20" s="11"/>
      <c r="AG20" s="15"/>
      <c r="AH20" s="12"/>
      <c r="AI20" s="12"/>
      <c r="AJ20" s="12"/>
      <c r="AK20" s="39"/>
      <c r="AL20" s="12"/>
      <c r="AM20" s="39"/>
      <c r="AN20" s="15"/>
      <c r="AO20" s="15"/>
      <c r="AP20" s="15"/>
      <c r="AQ20" s="15"/>
      <c r="AR20" s="15"/>
      <c r="AS20" s="167"/>
      <c r="AT20" s="167"/>
      <c r="AU20" s="167"/>
      <c r="AV20" s="15"/>
      <c r="AW20" s="15"/>
      <c r="AX20" s="15"/>
      <c r="BI20" s="84"/>
      <c r="BJ20" s="84"/>
      <c r="BK20" s="85"/>
    </row>
    <row r="21" spans="1:63" s="8" customFormat="1" ht="18.95" customHeight="1" x14ac:dyDescent="0.35">
      <c r="A21" s="115" t="s">
        <v>80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61"/>
      <c r="L21" s="161"/>
      <c r="M21" s="108"/>
      <c r="N21" s="108"/>
      <c r="O21" s="108"/>
      <c r="P21" s="108"/>
      <c r="Q21" s="108"/>
      <c r="R21" s="116" t="str">
        <f>IF(ISBLANK(P21),"",ROUNDDOWN(M21/P21,2))</f>
        <v/>
      </c>
      <c r="S21" s="103"/>
      <c r="T21" s="103"/>
      <c r="U21" s="103"/>
      <c r="V21" s="108"/>
      <c r="W21" s="108"/>
      <c r="X21" s="108"/>
      <c r="Y21" s="103" t="s">
        <v>8</v>
      </c>
      <c r="Z21" s="103"/>
      <c r="AA21" s="115" t="s">
        <v>77</v>
      </c>
      <c r="AB21" s="115"/>
      <c r="AC21" s="115"/>
      <c r="AD21" s="115"/>
      <c r="AE21" s="115"/>
      <c r="AF21" s="115"/>
      <c r="AG21" s="115"/>
      <c r="AH21" s="115"/>
      <c r="AI21" s="115"/>
      <c r="AJ21" s="115"/>
      <c r="AK21" s="103" t="str">
        <f>IF(ISBLANK(K21),"",2-K21)</f>
        <v/>
      </c>
      <c r="AL21" s="103"/>
      <c r="AM21" s="108"/>
      <c r="AN21" s="108"/>
      <c r="AO21" s="108"/>
      <c r="AP21" s="103" t="str">
        <f>IF(ISBLANK(P21),"",P21)</f>
        <v/>
      </c>
      <c r="AQ21" s="103"/>
      <c r="AR21" s="116" t="str">
        <f>IF(ISTEXT(AP21),"",ROUNDDOWN(AM21/AP21,2))</f>
        <v/>
      </c>
      <c r="AS21" s="103"/>
      <c r="AT21" s="103"/>
      <c r="AU21" s="103"/>
      <c r="AV21" s="108"/>
      <c r="AW21" s="108"/>
      <c r="AX21" s="108"/>
      <c r="BI21" s="63"/>
      <c r="BJ21" s="63"/>
      <c r="BK21" s="83"/>
    </row>
    <row r="22" spans="1:63" s="7" customFormat="1" ht="18.95" customHeight="1" x14ac:dyDescent="0.3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0"/>
      <c r="N22" s="40"/>
      <c r="O22" s="40"/>
      <c r="P22" s="40"/>
      <c r="Q22" s="40"/>
      <c r="R22" s="172" t="s">
        <v>69</v>
      </c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41"/>
      <c r="AG22" s="41"/>
      <c r="AH22" s="41"/>
      <c r="AI22" s="41"/>
      <c r="AJ22" s="41"/>
      <c r="AK22" s="42"/>
      <c r="AL22" s="42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BI22" s="80"/>
      <c r="BJ22" s="80"/>
      <c r="BK22" s="81"/>
    </row>
    <row r="23" spans="1:63" s="8" customFormat="1" ht="18.95" customHeight="1" x14ac:dyDescent="0.35">
      <c r="A23" s="115" t="s">
        <v>71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61"/>
      <c r="L23" s="161"/>
      <c r="M23" s="108"/>
      <c r="N23" s="108"/>
      <c r="O23" s="108"/>
      <c r="P23" s="108"/>
      <c r="Q23" s="108"/>
      <c r="R23" s="116" t="str">
        <f>IF(ISBLANK(P23),"",ROUNDDOWN(M23/P23,2))</f>
        <v/>
      </c>
      <c r="S23" s="103"/>
      <c r="T23" s="103"/>
      <c r="U23" s="103"/>
      <c r="V23" s="108"/>
      <c r="W23" s="108"/>
      <c r="X23" s="108"/>
      <c r="Y23" s="103" t="s">
        <v>8</v>
      </c>
      <c r="Z23" s="103"/>
      <c r="AA23" s="115" t="s">
        <v>71</v>
      </c>
      <c r="AB23" s="115"/>
      <c r="AC23" s="115"/>
      <c r="AD23" s="115"/>
      <c r="AE23" s="115"/>
      <c r="AF23" s="115"/>
      <c r="AG23" s="115"/>
      <c r="AH23" s="115"/>
      <c r="AI23" s="115"/>
      <c r="AJ23" s="115"/>
      <c r="AK23" s="103" t="str">
        <f>IF(ISBLANK(K23),"",2-K23)</f>
        <v/>
      </c>
      <c r="AL23" s="103"/>
      <c r="AM23" s="108"/>
      <c r="AN23" s="108"/>
      <c r="AO23" s="108"/>
      <c r="AP23" s="103" t="str">
        <f>IF(ISBLANK(P23),"",P23)</f>
        <v/>
      </c>
      <c r="AQ23" s="103"/>
      <c r="AR23" s="116" t="str">
        <f>IF(ISTEXT(AP23),"",ROUNDDOWN(AM23/AP23,2))</f>
        <v/>
      </c>
      <c r="AS23" s="103"/>
      <c r="AT23" s="103"/>
      <c r="AU23" s="103"/>
      <c r="AV23" s="108"/>
      <c r="AW23" s="108"/>
      <c r="AX23" s="108"/>
      <c r="BI23" s="63"/>
      <c r="BJ23" s="63"/>
      <c r="BK23" s="83"/>
    </row>
    <row r="24" spans="1:63" s="8" customFormat="1" ht="18.95" customHeight="1" x14ac:dyDescent="0.35">
      <c r="A24" s="19" t="s">
        <v>13</v>
      </c>
      <c r="B24" s="7"/>
      <c r="C24" s="7"/>
      <c r="D24" s="20"/>
      <c r="E24" s="20"/>
      <c r="F24" s="20"/>
      <c r="G24" s="20"/>
      <c r="H24" s="7"/>
      <c r="I24" s="7"/>
      <c r="J24" s="7"/>
      <c r="K24" s="7"/>
      <c r="L24" s="7"/>
      <c r="M24" s="17"/>
      <c r="N24" s="17"/>
      <c r="O24" s="17"/>
      <c r="P24" s="7"/>
      <c r="Q24" s="18"/>
      <c r="R24" s="1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8"/>
      <c r="AG24" s="7"/>
      <c r="AH24" s="18"/>
      <c r="AI24" s="18"/>
      <c r="AJ24" s="18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BI24" s="63"/>
      <c r="BJ24" s="63"/>
      <c r="BK24" s="83"/>
    </row>
    <row r="25" spans="1:63" s="7" customFormat="1" ht="18.95" customHeight="1" x14ac:dyDescent="0.35">
      <c r="A25" s="145"/>
      <c r="B25" s="145"/>
      <c r="C25" s="137" t="s">
        <v>14</v>
      </c>
      <c r="D25" s="137"/>
      <c r="E25" s="137"/>
      <c r="F25" s="137"/>
      <c r="H25" s="136" t="s">
        <v>15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36" t="s">
        <v>16</v>
      </c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7" t="s">
        <v>17</v>
      </c>
      <c r="AF25" s="137"/>
      <c r="AG25" s="137"/>
      <c r="AH25" s="139" t="s">
        <v>18</v>
      </c>
      <c r="AI25" s="169"/>
      <c r="AJ25" s="169"/>
      <c r="AK25" s="137" t="s">
        <v>19</v>
      </c>
      <c r="AL25" s="137"/>
      <c r="AM25" s="173"/>
      <c r="AN25" s="137" t="s">
        <v>20</v>
      </c>
      <c r="AO25" s="137"/>
      <c r="AP25" s="137"/>
      <c r="AQ25" s="137"/>
      <c r="AR25" s="137" t="s">
        <v>21</v>
      </c>
      <c r="AS25" s="137"/>
      <c r="AT25" s="168"/>
      <c r="AU25" s="137" t="s">
        <v>22</v>
      </c>
      <c r="AV25" s="137"/>
      <c r="AW25" s="137"/>
      <c r="AX25" s="137"/>
      <c r="BI25" s="80"/>
      <c r="BJ25" s="80"/>
      <c r="BK25" s="81"/>
    </row>
    <row r="26" spans="1:63" s="8" customFormat="1" ht="18.95" customHeight="1" x14ac:dyDescent="0.35">
      <c r="A26" s="103">
        <v>1</v>
      </c>
      <c r="B26" s="103"/>
      <c r="C26" s="158" t="str">
        <f>VLOOKUP(H26,BI7:BK20,2,0)</f>
        <v>Bondsnr</v>
      </c>
      <c r="D26" s="159"/>
      <c r="E26" s="159"/>
      <c r="F26" s="159"/>
      <c r="G26" s="159"/>
      <c r="H26" s="160" t="s">
        <v>71</v>
      </c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07" t="str">
        <f>VLOOKUP(H26,BI7:BK20,3,0)</f>
        <v>Vereniging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8"/>
      <c r="AF26" s="108"/>
      <c r="AG26" s="108"/>
      <c r="AH26" s="109"/>
      <c r="AI26" s="110"/>
      <c r="AJ26" s="111"/>
      <c r="AK26" s="108"/>
      <c r="AL26" s="108"/>
      <c r="AM26" s="115"/>
      <c r="AN26" s="116" t="str">
        <f t="shared" ref="AN26:AN31" si="0">IF(ISBLANK(AK26),"",ROUNDDOWN(AH26/AK26,2))</f>
        <v/>
      </c>
      <c r="AO26" s="117"/>
      <c r="AP26" s="117"/>
      <c r="AQ26" s="117"/>
      <c r="AR26" s="108"/>
      <c r="AS26" s="108"/>
      <c r="AT26" s="108"/>
      <c r="AU26" s="101"/>
      <c r="AV26" s="101"/>
      <c r="AW26" s="101"/>
      <c r="AX26" s="102"/>
      <c r="BI26" s="63"/>
      <c r="BJ26" s="63"/>
      <c r="BK26" s="83"/>
    </row>
    <row r="27" spans="1:63" s="8" customFormat="1" ht="18.95" customHeight="1" x14ac:dyDescent="0.35">
      <c r="A27" s="103">
        <v>2</v>
      </c>
      <c r="B27" s="103"/>
      <c r="C27" s="162" t="str">
        <f>VLOOKUP(H27,BI7:BK20,2,0)</f>
        <v>Bondsnr</v>
      </c>
      <c r="D27" s="163"/>
      <c r="E27" s="163"/>
      <c r="F27" s="163"/>
      <c r="G27" s="164"/>
      <c r="H27" s="160" t="s">
        <v>71</v>
      </c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07" t="str">
        <f>VLOOKUP(H27,BI7:BK20,3,0)</f>
        <v>Vereniging</v>
      </c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8"/>
      <c r="AF27" s="108"/>
      <c r="AG27" s="108"/>
      <c r="AH27" s="109"/>
      <c r="AI27" s="110"/>
      <c r="AJ27" s="111"/>
      <c r="AK27" s="108"/>
      <c r="AL27" s="108"/>
      <c r="AM27" s="115"/>
      <c r="AN27" s="116" t="str">
        <f t="shared" si="0"/>
        <v/>
      </c>
      <c r="AO27" s="117"/>
      <c r="AP27" s="117"/>
      <c r="AQ27" s="117"/>
      <c r="AR27" s="108"/>
      <c r="AS27" s="108"/>
      <c r="AT27" s="108"/>
      <c r="AU27" s="101"/>
      <c r="AV27" s="101"/>
      <c r="AW27" s="101"/>
      <c r="AX27" s="102"/>
      <c r="BI27" s="63"/>
      <c r="BJ27" s="63"/>
      <c r="BK27" s="83"/>
    </row>
    <row r="28" spans="1:63" s="8" customFormat="1" ht="18.95" customHeight="1" x14ac:dyDescent="0.35">
      <c r="A28" s="103">
        <v>3</v>
      </c>
      <c r="B28" s="103"/>
      <c r="C28" s="162" t="str">
        <f>VLOOKUP(H28,BI7:BK20,2,0)</f>
        <v>Bondsnr</v>
      </c>
      <c r="D28" s="163"/>
      <c r="E28" s="163"/>
      <c r="F28" s="163"/>
      <c r="G28" s="164"/>
      <c r="H28" s="160" t="s">
        <v>71</v>
      </c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07" t="str">
        <f>VLOOKUP(H28,BI7:BK20,3,0)</f>
        <v>Vereniging</v>
      </c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8"/>
      <c r="AF28" s="108"/>
      <c r="AG28" s="108"/>
      <c r="AH28" s="109"/>
      <c r="AI28" s="110"/>
      <c r="AJ28" s="111"/>
      <c r="AK28" s="108"/>
      <c r="AL28" s="108"/>
      <c r="AM28" s="115"/>
      <c r="AN28" s="116" t="str">
        <f t="shared" si="0"/>
        <v/>
      </c>
      <c r="AO28" s="117"/>
      <c r="AP28" s="117"/>
      <c r="AQ28" s="117"/>
      <c r="AR28" s="108"/>
      <c r="AS28" s="108"/>
      <c r="AT28" s="108"/>
      <c r="AU28" s="101"/>
      <c r="AV28" s="101"/>
      <c r="AW28" s="101"/>
      <c r="AX28" s="102"/>
      <c r="BI28" s="63"/>
      <c r="BJ28" s="63"/>
      <c r="BK28" s="83"/>
    </row>
    <row r="29" spans="1:63" s="8" customFormat="1" ht="18.95" customHeight="1" x14ac:dyDescent="0.35">
      <c r="A29" s="103">
        <v>4</v>
      </c>
      <c r="B29" s="103"/>
      <c r="C29" s="162" t="str">
        <f>VLOOKUP(H29,BI7:BK20,2,0)</f>
        <v>Bondsnr</v>
      </c>
      <c r="D29" s="163"/>
      <c r="E29" s="163"/>
      <c r="F29" s="163"/>
      <c r="G29" s="164"/>
      <c r="H29" s="160" t="s">
        <v>71</v>
      </c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07" t="str">
        <f>VLOOKUP(H29,BI7:BK20,3,0)</f>
        <v>Vereniging</v>
      </c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8"/>
      <c r="AF29" s="108"/>
      <c r="AG29" s="108"/>
      <c r="AH29" s="109"/>
      <c r="AI29" s="110"/>
      <c r="AJ29" s="111"/>
      <c r="AK29" s="108"/>
      <c r="AL29" s="108"/>
      <c r="AM29" s="115"/>
      <c r="AN29" s="116" t="str">
        <f t="shared" si="0"/>
        <v/>
      </c>
      <c r="AO29" s="117"/>
      <c r="AP29" s="117"/>
      <c r="AQ29" s="117"/>
      <c r="AR29" s="108"/>
      <c r="AS29" s="108"/>
      <c r="AT29" s="108"/>
      <c r="AU29" s="101"/>
      <c r="AV29" s="101"/>
      <c r="AW29" s="101"/>
      <c r="AX29" s="102"/>
      <c r="BI29" s="63"/>
      <c r="BJ29" s="63"/>
      <c r="BK29" s="83"/>
    </row>
    <row r="30" spans="1:63" s="8" customFormat="1" ht="18.95" customHeight="1" x14ac:dyDescent="0.35">
      <c r="A30" s="103">
        <v>5</v>
      </c>
      <c r="B30" s="103"/>
      <c r="C30" s="162" t="str">
        <f>VLOOKUP(H30,BI7:BK20,2,0)</f>
        <v>Bondsnr</v>
      </c>
      <c r="D30" s="163"/>
      <c r="E30" s="163"/>
      <c r="F30" s="163"/>
      <c r="G30" s="164"/>
      <c r="H30" s="160" t="s">
        <v>71</v>
      </c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07" t="str">
        <f>VLOOKUP(H30,BI7:BK20,3,0)</f>
        <v>Vereniging</v>
      </c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8"/>
      <c r="AF30" s="108"/>
      <c r="AG30" s="108"/>
      <c r="AH30" s="109"/>
      <c r="AI30" s="110"/>
      <c r="AJ30" s="111"/>
      <c r="AK30" s="108"/>
      <c r="AL30" s="108"/>
      <c r="AM30" s="115"/>
      <c r="AN30" s="116" t="str">
        <f t="shared" si="0"/>
        <v/>
      </c>
      <c r="AO30" s="117"/>
      <c r="AP30" s="117"/>
      <c r="AQ30" s="117"/>
      <c r="AR30" s="108"/>
      <c r="AS30" s="108"/>
      <c r="AT30" s="108"/>
      <c r="AU30" s="101"/>
      <c r="AV30" s="101"/>
      <c r="AW30" s="101"/>
      <c r="AX30" s="102"/>
      <c r="BI30" s="63"/>
      <c r="BJ30" s="63"/>
      <c r="BK30" s="83"/>
    </row>
    <row r="31" spans="1:63" s="8" customFormat="1" ht="18.95" customHeight="1" x14ac:dyDescent="0.35">
      <c r="A31" s="103">
        <v>6</v>
      </c>
      <c r="B31" s="103"/>
      <c r="C31" s="162" t="str">
        <f>VLOOKUP(H31,BI7:BK20,2,0)</f>
        <v>Bondsnr</v>
      </c>
      <c r="D31" s="163"/>
      <c r="E31" s="163"/>
      <c r="F31" s="163"/>
      <c r="G31" s="164"/>
      <c r="H31" s="160" t="s">
        <v>71</v>
      </c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07" t="str">
        <f>VLOOKUP(H31,BI7:BK20,3,0)</f>
        <v>Vereniging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8"/>
      <c r="AF31" s="108"/>
      <c r="AG31" s="108"/>
      <c r="AH31" s="109"/>
      <c r="AI31" s="110"/>
      <c r="AJ31" s="111"/>
      <c r="AK31" s="108"/>
      <c r="AL31" s="108"/>
      <c r="AM31" s="115"/>
      <c r="AN31" s="116" t="str">
        <f t="shared" si="0"/>
        <v/>
      </c>
      <c r="AO31" s="117"/>
      <c r="AP31" s="117"/>
      <c r="AQ31" s="117"/>
      <c r="AR31" s="108"/>
      <c r="AS31" s="108"/>
      <c r="AT31" s="108"/>
      <c r="AU31" s="101"/>
      <c r="AV31" s="101"/>
      <c r="AW31" s="101"/>
      <c r="AX31" s="102"/>
      <c r="BI31" s="63"/>
      <c r="BJ31" s="63"/>
      <c r="BK31" s="83"/>
    </row>
    <row r="32" spans="1:63" s="8" customFormat="1" ht="18.95" customHeight="1" x14ac:dyDescent="0.35">
      <c r="A32" s="103">
        <v>7</v>
      </c>
      <c r="B32" s="103"/>
      <c r="C32" s="162" t="str">
        <f>VLOOKUP(H32,BI7:BK20,2,0)</f>
        <v>Bondsnr</v>
      </c>
      <c r="D32" s="163"/>
      <c r="E32" s="163"/>
      <c r="F32" s="163"/>
      <c r="G32" s="164"/>
      <c r="H32" s="160" t="s">
        <v>71</v>
      </c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07" t="str">
        <f>VLOOKUP(H32,BI7:BK20,3,0)</f>
        <v>Vereniging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8"/>
      <c r="AF32" s="108"/>
      <c r="AG32" s="108"/>
      <c r="AH32" s="109"/>
      <c r="AI32" s="110"/>
      <c r="AJ32" s="111"/>
      <c r="AK32" s="108"/>
      <c r="AL32" s="108"/>
      <c r="AM32" s="115"/>
      <c r="AN32" s="116" t="str">
        <f t="shared" ref="AN32:AN37" si="1">IF(ISBLANK(AK32),"",ROUNDDOWN(AH32/AK32,2))</f>
        <v/>
      </c>
      <c r="AO32" s="117"/>
      <c r="AP32" s="117"/>
      <c r="AQ32" s="117"/>
      <c r="AR32" s="108"/>
      <c r="AS32" s="108"/>
      <c r="AT32" s="108"/>
      <c r="AU32" s="101"/>
      <c r="AV32" s="101"/>
      <c r="AW32" s="101"/>
      <c r="AX32" s="102"/>
      <c r="BI32" s="63"/>
      <c r="BJ32" s="63"/>
      <c r="BK32" s="83"/>
    </row>
    <row r="33" spans="1:63" s="8" customFormat="1" ht="18.95" customHeight="1" x14ac:dyDescent="0.35">
      <c r="A33" s="103">
        <v>8</v>
      </c>
      <c r="B33" s="103"/>
      <c r="C33" s="162" t="str">
        <f>VLOOKUP(H33,BI7:BK20,2,0)</f>
        <v>Bondsnr</v>
      </c>
      <c r="D33" s="163"/>
      <c r="E33" s="163"/>
      <c r="F33" s="163"/>
      <c r="G33" s="164"/>
      <c r="H33" s="160" t="s">
        <v>71</v>
      </c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07" t="str">
        <f>VLOOKUP(H33,BI7:BK20,3,0)</f>
        <v>Vereniging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/>
      <c r="AF33" s="108"/>
      <c r="AG33" s="108"/>
      <c r="AH33" s="109"/>
      <c r="AI33" s="110"/>
      <c r="AJ33" s="111"/>
      <c r="AK33" s="108"/>
      <c r="AL33" s="108"/>
      <c r="AM33" s="115"/>
      <c r="AN33" s="116" t="str">
        <f t="shared" si="1"/>
        <v/>
      </c>
      <c r="AO33" s="117"/>
      <c r="AP33" s="117"/>
      <c r="AQ33" s="117"/>
      <c r="AR33" s="108"/>
      <c r="AS33" s="108"/>
      <c r="AT33" s="108"/>
      <c r="AU33" s="101"/>
      <c r="AV33" s="101"/>
      <c r="AW33" s="101"/>
      <c r="AX33" s="102"/>
      <c r="BI33" s="63"/>
      <c r="BJ33" s="63"/>
      <c r="BK33" s="83"/>
    </row>
    <row r="34" spans="1:63" s="8" customFormat="1" ht="18.95" customHeight="1" x14ac:dyDescent="0.35">
      <c r="A34" s="103">
        <v>9</v>
      </c>
      <c r="B34" s="103"/>
      <c r="C34" s="162" t="str">
        <f>VLOOKUP(H34,BI7:BK20,2,0)</f>
        <v>Bondsnr</v>
      </c>
      <c r="D34" s="163"/>
      <c r="E34" s="163"/>
      <c r="F34" s="163"/>
      <c r="G34" s="164"/>
      <c r="H34" s="160" t="s">
        <v>71</v>
      </c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07" t="str">
        <f>VLOOKUP(H34,BI7:BK20,3,0)</f>
        <v>Vereniging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8"/>
      <c r="AF34" s="108"/>
      <c r="AG34" s="108"/>
      <c r="AH34" s="109"/>
      <c r="AI34" s="110"/>
      <c r="AJ34" s="111"/>
      <c r="AK34" s="108"/>
      <c r="AL34" s="108"/>
      <c r="AM34" s="115"/>
      <c r="AN34" s="116" t="str">
        <f t="shared" si="1"/>
        <v/>
      </c>
      <c r="AO34" s="117"/>
      <c r="AP34" s="117"/>
      <c r="AQ34" s="117"/>
      <c r="AR34" s="108"/>
      <c r="AS34" s="108"/>
      <c r="AT34" s="108"/>
      <c r="AU34" s="101"/>
      <c r="AV34" s="101"/>
      <c r="AW34" s="101"/>
      <c r="AX34" s="102"/>
      <c r="BI34" s="63"/>
      <c r="BJ34" s="63"/>
      <c r="BK34" s="83"/>
    </row>
    <row r="35" spans="1:63" s="8" customFormat="1" ht="18.95" customHeight="1" x14ac:dyDescent="0.35">
      <c r="A35" s="103">
        <v>10</v>
      </c>
      <c r="B35" s="103"/>
      <c r="C35" s="162" t="str">
        <f>VLOOKUP(H35,BI7:BK20,2,0)</f>
        <v>Bondsnr</v>
      </c>
      <c r="D35" s="163"/>
      <c r="E35" s="163"/>
      <c r="F35" s="163"/>
      <c r="G35" s="164"/>
      <c r="H35" s="160" t="s">
        <v>71</v>
      </c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07" t="str">
        <f>VLOOKUP(H35,BI7:BK20,3,0)</f>
        <v>Vereniging</v>
      </c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8"/>
      <c r="AF35" s="108"/>
      <c r="AG35" s="108"/>
      <c r="AH35" s="109"/>
      <c r="AI35" s="110"/>
      <c r="AJ35" s="111"/>
      <c r="AK35" s="108"/>
      <c r="AL35" s="108"/>
      <c r="AM35" s="115"/>
      <c r="AN35" s="116" t="str">
        <f t="shared" si="1"/>
        <v/>
      </c>
      <c r="AO35" s="117"/>
      <c r="AP35" s="117"/>
      <c r="AQ35" s="117"/>
      <c r="AR35" s="108"/>
      <c r="AS35" s="108"/>
      <c r="AT35" s="108"/>
      <c r="AU35" s="101"/>
      <c r="AV35" s="101"/>
      <c r="AW35" s="101"/>
      <c r="AX35" s="102"/>
      <c r="BI35" s="63"/>
      <c r="BJ35" s="63"/>
      <c r="BK35" s="83"/>
    </row>
    <row r="36" spans="1:63" s="8" customFormat="1" ht="18.95" hidden="1" customHeight="1" x14ac:dyDescent="0.35">
      <c r="A36" s="103">
        <v>11</v>
      </c>
      <c r="B36" s="103"/>
      <c r="C36" s="162" t="str">
        <f>VLOOKUP(H36,BI7:BK20,2,0)</f>
        <v>Bondsnr</v>
      </c>
      <c r="D36" s="163"/>
      <c r="E36" s="163"/>
      <c r="F36" s="163"/>
      <c r="G36" s="164"/>
      <c r="H36" s="160" t="s">
        <v>71</v>
      </c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07" t="str">
        <f>VLOOKUP(H36,BI7:BK20,3,0)</f>
        <v>Vereniging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8"/>
      <c r="AF36" s="108"/>
      <c r="AG36" s="108"/>
      <c r="AH36" s="109"/>
      <c r="AI36" s="110"/>
      <c r="AJ36" s="111"/>
      <c r="AK36" s="108"/>
      <c r="AL36" s="108"/>
      <c r="AM36" s="115"/>
      <c r="AN36" s="116" t="str">
        <f t="shared" si="1"/>
        <v/>
      </c>
      <c r="AO36" s="117"/>
      <c r="AP36" s="117"/>
      <c r="AQ36" s="117"/>
      <c r="AR36" s="108"/>
      <c r="AS36" s="108"/>
      <c r="AT36" s="108"/>
      <c r="AU36" s="101"/>
      <c r="AV36" s="101"/>
      <c r="AW36" s="101"/>
      <c r="AX36" s="102"/>
      <c r="BI36" s="63"/>
      <c r="BJ36" s="63"/>
      <c r="BK36" s="83"/>
    </row>
    <row r="37" spans="1:63" s="8" customFormat="1" ht="18.95" hidden="1" customHeight="1" x14ac:dyDescent="0.35">
      <c r="A37" s="103">
        <v>12</v>
      </c>
      <c r="B37" s="103"/>
      <c r="C37" s="162" t="str">
        <f>VLOOKUP(H37,BI7:BK20,2,0)</f>
        <v>Bondsnr</v>
      </c>
      <c r="D37" s="163"/>
      <c r="E37" s="163"/>
      <c r="F37" s="163"/>
      <c r="G37" s="164"/>
      <c r="H37" s="160" t="s">
        <v>71</v>
      </c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07" t="str">
        <f>VLOOKUP(H37,BI7:BK20,3,0)</f>
        <v>Vereniging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8"/>
      <c r="AF37" s="108"/>
      <c r="AG37" s="108"/>
      <c r="AH37" s="109"/>
      <c r="AI37" s="110"/>
      <c r="AJ37" s="111"/>
      <c r="AK37" s="108"/>
      <c r="AL37" s="108"/>
      <c r="AM37" s="115"/>
      <c r="AN37" s="116" t="str">
        <f t="shared" si="1"/>
        <v/>
      </c>
      <c r="AO37" s="117"/>
      <c r="AP37" s="117"/>
      <c r="AQ37" s="117"/>
      <c r="AR37" s="108"/>
      <c r="AS37" s="108"/>
      <c r="AT37" s="108"/>
      <c r="AU37" s="101"/>
      <c r="AV37" s="101"/>
      <c r="AW37" s="101"/>
      <c r="AX37" s="102"/>
      <c r="BI37" s="63"/>
      <c r="BJ37" s="63"/>
      <c r="BK37" s="83"/>
    </row>
    <row r="38" spans="1:63" s="8" customFormat="1" ht="18.95" customHeight="1" x14ac:dyDescent="0.35">
      <c r="A38" s="150" t="s">
        <v>31</v>
      </c>
      <c r="B38" s="147"/>
      <c r="C38" s="147"/>
      <c r="D38" s="147"/>
      <c r="E38" s="147"/>
      <c r="F38" s="147"/>
      <c r="G38" s="147"/>
      <c r="H38" s="147"/>
      <c r="I38" s="147"/>
      <c r="J38" s="148"/>
      <c r="K38" s="133" t="e">
        <f>IF(ISTEXT(AK38),"",ROUNDDOWN(AH38/AK38,2))</f>
        <v>#DIV/0!</v>
      </c>
      <c r="L38" s="134"/>
      <c r="M38" s="134"/>
      <c r="N38" s="148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128">
        <f>SUM(AH26:AJ37)</f>
        <v>0</v>
      </c>
      <c r="AI38" s="147"/>
      <c r="AJ38" s="148"/>
      <c r="AK38" s="128">
        <f>SUM(AK26:AM37)</f>
        <v>0</v>
      </c>
      <c r="AL38" s="147"/>
      <c r="AM38" s="148"/>
      <c r="AN38" s="49"/>
      <c r="AO38" s="45"/>
      <c r="AP38" s="45"/>
      <c r="AQ38" s="45"/>
      <c r="AR38" s="45"/>
      <c r="AS38" s="45"/>
      <c r="AT38" s="45"/>
      <c r="AU38" s="45"/>
      <c r="AV38" s="45"/>
      <c r="AW38" s="45"/>
      <c r="AX38" s="48"/>
      <c r="BI38" s="63"/>
      <c r="BJ38" s="63"/>
      <c r="BK38" s="83"/>
    </row>
    <row r="39" spans="1:63" s="8" customFormat="1" ht="20.100000000000001" customHeight="1" x14ac:dyDescent="0.35">
      <c r="BI39" s="63"/>
      <c r="BJ39" s="63"/>
      <c r="BK39" s="83"/>
    </row>
    <row r="40" spans="1:63" s="8" customFormat="1" ht="20.100000000000001" customHeight="1" x14ac:dyDescent="0.35">
      <c r="BI40" s="63"/>
      <c r="BJ40" s="63"/>
      <c r="BK40" s="83"/>
    </row>
    <row r="41" spans="1:63" s="8" customFormat="1" ht="20.100000000000001" customHeight="1" x14ac:dyDescent="0.35">
      <c r="BI41" s="63"/>
      <c r="BJ41" s="63"/>
      <c r="BK41" s="83"/>
    </row>
    <row r="42" spans="1:63" s="8" customFormat="1" ht="20.100000000000001" customHeight="1" x14ac:dyDescent="0.35">
      <c r="BI42" s="63"/>
      <c r="BJ42" s="63"/>
      <c r="BK42" s="83"/>
    </row>
    <row r="43" spans="1:63" s="8" customFormat="1" ht="20.100000000000001" customHeight="1" x14ac:dyDescent="0.35">
      <c r="BI43" s="63"/>
      <c r="BJ43" s="63"/>
      <c r="BK43" s="83"/>
    </row>
    <row r="44" spans="1:63" s="8" customFormat="1" ht="20.100000000000001" customHeight="1" x14ac:dyDescent="0.35">
      <c r="BI44" s="63"/>
      <c r="BJ44" s="63"/>
      <c r="BK44" s="83"/>
    </row>
    <row r="45" spans="1:63" s="8" customFormat="1" ht="20.100000000000001" customHeight="1" x14ac:dyDescent="0.35">
      <c r="BI45" s="63"/>
      <c r="BJ45" s="63"/>
      <c r="BK45" s="83"/>
    </row>
    <row r="46" spans="1:63" s="8" customFormat="1" ht="20.100000000000001" customHeight="1" x14ac:dyDescent="0.35">
      <c r="BI46" s="63"/>
      <c r="BJ46" s="63"/>
      <c r="BK46" s="83"/>
    </row>
    <row r="47" spans="1:63" s="3" customFormat="1" ht="15" customHeight="1" x14ac:dyDescent="0.35">
      <c r="BI47" s="88"/>
      <c r="BJ47" s="88"/>
      <c r="BK47" s="89"/>
    </row>
    <row r="48" spans="1:63" s="3" customFormat="1" ht="15" customHeight="1" x14ac:dyDescent="0.35">
      <c r="BI48" s="88"/>
      <c r="BJ48" s="88"/>
      <c r="BK48" s="89"/>
    </row>
    <row r="49" spans="61:63" s="3" customFormat="1" ht="15" customHeight="1" x14ac:dyDescent="0.35">
      <c r="BI49" s="88"/>
      <c r="BJ49" s="88"/>
      <c r="BK49" s="89"/>
    </row>
    <row r="50" spans="61:63" s="3" customFormat="1" ht="15" customHeight="1" x14ac:dyDescent="0.35">
      <c r="BI50" s="88"/>
      <c r="BJ50" s="88"/>
      <c r="BK50" s="89"/>
    </row>
    <row r="51" spans="61:63" s="3" customFormat="1" ht="15" customHeight="1" x14ac:dyDescent="0.35">
      <c r="BI51" s="88"/>
      <c r="BJ51" s="88"/>
      <c r="BK51" s="89"/>
    </row>
    <row r="52" spans="61:63" s="3" customFormat="1" ht="15" customHeight="1" x14ac:dyDescent="0.35">
      <c r="BI52" s="88"/>
      <c r="BJ52" s="88"/>
      <c r="BK52" s="89"/>
    </row>
    <row r="53" spans="61:63" s="3" customFormat="1" ht="15" customHeight="1" x14ac:dyDescent="0.35">
      <c r="BI53" s="88"/>
      <c r="BJ53" s="88"/>
      <c r="BK53" s="89"/>
    </row>
    <row r="54" spans="61:63" s="3" customFormat="1" ht="15" customHeight="1" x14ac:dyDescent="0.35">
      <c r="BI54" s="88"/>
      <c r="BJ54" s="88"/>
      <c r="BK54" s="89"/>
    </row>
    <row r="55" spans="61:63" s="3" customFormat="1" ht="15" customHeight="1" x14ac:dyDescent="0.35">
      <c r="BI55" s="88"/>
      <c r="BJ55" s="88"/>
      <c r="BK55" s="89"/>
    </row>
    <row r="56" spans="61:63" s="3" customFormat="1" ht="15" customHeight="1" x14ac:dyDescent="0.35">
      <c r="BI56" s="88"/>
      <c r="BJ56" s="88"/>
      <c r="BK56" s="89"/>
    </row>
    <row r="57" spans="61:63" s="3" customFormat="1" ht="15" customHeight="1" x14ac:dyDescent="0.35">
      <c r="BI57" s="88"/>
      <c r="BJ57" s="88"/>
      <c r="BK57" s="89"/>
    </row>
    <row r="58" spans="61:63" s="3" customFormat="1" ht="15" customHeight="1" x14ac:dyDescent="0.35">
      <c r="BI58" s="88"/>
      <c r="BJ58" s="88"/>
      <c r="BK58" s="89"/>
    </row>
    <row r="59" spans="61:63" s="3" customFormat="1" ht="15" customHeight="1" x14ac:dyDescent="0.35">
      <c r="BI59" s="88"/>
      <c r="BJ59" s="88"/>
      <c r="BK59" s="89"/>
    </row>
    <row r="60" spans="61:63" s="4" customFormat="1" ht="15" customHeight="1" x14ac:dyDescent="0.35">
      <c r="BI60" s="88"/>
      <c r="BJ60" s="88"/>
      <c r="BK60" s="89"/>
    </row>
    <row r="61" spans="61:63" s="4" customFormat="1" ht="15" customHeight="1" x14ac:dyDescent="0.35">
      <c r="BI61" s="88"/>
      <c r="BJ61" s="88"/>
      <c r="BK61" s="89"/>
    </row>
    <row r="62" spans="61:63" s="4" customFormat="1" ht="15" customHeight="1" x14ac:dyDescent="0.35">
      <c r="BI62" s="88"/>
      <c r="BJ62" s="88"/>
      <c r="BK62" s="89"/>
    </row>
    <row r="63" spans="61:63" s="4" customFormat="1" ht="15" customHeight="1" x14ac:dyDescent="0.35">
      <c r="BI63" s="88"/>
      <c r="BJ63" s="88"/>
      <c r="BK63" s="89"/>
    </row>
    <row r="64" spans="61:63" s="4" customFormat="1" ht="15" customHeight="1" x14ac:dyDescent="0.35">
      <c r="BI64" s="88"/>
      <c r="BJ64" s="88"/>
      <c r="BK64" s="89"/>
    </row>
    <row r="65" spans="61:63" s="4" customFormat="1" ht="15" customHeight="1" x14ac:dyDescent="0.35">
      <c r="BI65" s="88"/>
      <c r="BJ65" s="88"/>
      <c r="BK65" s="89"/>
    </row>
    <row r="66" spans="61:63" s="3" customFormat="1" ht="15" customHeight="1" x14ac:dyDescent="0.35">
      <c r="BI66" s="88"/>
      <c r="BJ66" s="88"/>
      <c r="BK66" s="89"/>
    </row>
    <row r="67" spans="61:63" s="3" customFormat="1" ht="15" customHeight="1" x14ac:dyDescent="0.35">
      <c r="BI67" s="88"/>
      <c r="BJ67" s="88"/>
      <c r="BK67" s="89"/>
    </row>
    <row r="68" spans="61:63" s="3" customFormat="1" ht="15" customHeight="1" x14ac:dyDescent="0.35">
      <c r="BI68" s="88"/>
      <c r="BJ68" s="88"/>
      <c r="BK68" s="89"/>
    </row>
    <row r="69" spans="61:63" s="3" customFormat="1" ht="15" customHeight="1" x14ac:dyDescent="0.35">
      <c r="BI69" s="88"/>
      <c r="BJ69" s="88"/>
      <c r="BK69" s="89"/>
    </row>
    <row r="70" spans="61:63" s="3" customFormat="1" ht="15" customHeight="1" x14ac:dyDescent="0.35">
      <c r="BI70" s="88"/>
      <c r="BJ70" s="88"/>
      <c r="BK70" s="89"/>
    </row>
    <row r="71" spans="61:63" s="3" customFormat="1" ht="15" customHeight="1" x14ac:dyDescent="0.35">
      <c r="BI71" s="88"/>
      <c r="BJ71" s="88"/>
      <c r="BK71" s="89"/>
    </row>
    <row r="72" spans="61:63" s="3" customFormat="1" ht="15" customHeight="1" x14ac:dyDescent="0.35">
      <c r="BI72" s="88"/>
      <c r="BJ72" s="88"/>
      <c r="BK72" s="89"/>
    </row>
    <row r="73" spans="61:63" s="3" customFormat="1" ht="15" customHeight="1" x14ac:dyDescent="0.35">
      <c r="BI73" s="88"/>
      <c r="BJ73" s="88"/>
      <c r="BK73" s="89"/>
    </row>
    <row r="74" spans="61:63" s="3" customFormat="1" ht="15" customHeight="1" x14ac:dyDescent="0.35">
      <c r="BI74" s="88"/>
      <c r="BJ74" s="88"/>
      <c r="BK74" s="89"/>
    </row>
    <row r="75" spans="61:63" s="3" customFormat="1" ht="15" customHeight="1" x14ac:dyDescent="0.35">
      <c r="BI75" s="88"/>
      <c r="BJ75" s="88"/>
      <c r="BK75" s="89"/>
    </row>
    <row r="76" spans="61:63" s="3" customFormat="1" ht="15" customHeight="1" x14ac:dyDescent="0.35">
      <c r="BI76" s="88"/>
      <c r="BJ76" s="88"/>
      <c r="BK76" s="89"/>
    </row>
    <row r="77" spans="61:63" s="3" customFormat="1" ht="15" customHeight="1" x14ac:dyDescent="0.35">
      <c r="BI77" s="88"/>
      <c r="BJ77" s="88"/>
      <c r="BK77" s="89"/>
    </row>
    <row r="78" spans="61:63" s="3" customFormat="1" ht="15" customHeight="1" x14ac:dyDescent="0.35">
      <c r="BI78" s="88"/>
      <c r="BJ78" s="88"/>
      <c r="BK78" s="89"/>
    </row>
    <row r="79" spans="61:63" s="3" customFormat="1" ht="15" customHeight="1" x14ac:dyDescent="0.35">
      <c r="BI79" s="88"/>
      <c r="BJ79" s="88"/>
      <c r="BK79" s="89"/>
    </row>
    <row r="80" spans="61:63" s="3" customFormat="1" ht="15" customHeight="1" x14ac:dyDescent="0.35">
      <c r="BI80" s="88"/>
      <c r="BJ80" s="88"/>
      <c r="BK80" s="89"/>
    </row>
    <row r="81" spans="61:63" s="3" customFormat="1" ht="15" customHeight="1" x14ac:dyDescent="0.35">
      <c r="BI81" s="88"/>
      <c r="BJ81" s="88"/>
      <c r="BK81" s="89"/>
    </row>
    <row r="82" spans="61:63" s="3" customFormat="1" ht="15" customHeight="1" x14ac:dyDescent="0.35">
      <c r="BI82" s="88"/>
      <c r="BJ82" s="88"/>
      <c r="BK82" s="89"/>
    </row>
    <row r="83" spans="61:63" s="3" customFormat="1" ht="15" customHeight="1" x14ac:dyDescent="0.35">
      <c r="BI83" s="88"/>
      <c r="BJ83" s="88"/>
      <c r="BK83" s="89"/>
    </row>
    <row r="84" spans="61:63" s="3" customFormat="1" ht="15" customHeight="1" x14ac:dyDescent="0.35">
      <c r="BI84" s="88"/>
      <c r="BJ84" s="88"/>
      <c r="BK84" s="89"/>
    </row>
    <row r="85" spans="61:63" s="3" customFormat="1" ht="15" customHeight="1" x14ac:dyDescent="0.35">
      <c r="BI85" s="88"/>
      <c r="BJ85" s="88"/>
      <c r="BK85" s="89"/>
    </row>
    <row r="86" spans="61:63" s="3" customFormat="1" ht="15" customHeight="1" x14ac:dyDescent="0.35">
      <c r="BI86" s="88"/>
      <c r="BJ86" s="88"/>
      <c r="BK86" s="89"/>
    </row>
    <row r="87" spans="61:63" s="3" customFormat="1" ht="15" customHeight="1" x14ac:dyDescent="0.35">
      <c r="BI87" s="88"/>
      <c r="BJ87" s="88"/>
      <c r="BK87" s="89"/>
    </row>
    <row r="88" spans="61:63" s="3" customFormat="1" ht="15" customHeight="1" x14ac:dyDescent="0.35">
      <c r="BI88" s="88"/>
      <c r="BJ88" s="88"/>
      <c r="BK88" s="89"/>
    </row>
    <row r="89" spans="61:63" s="3" customFormat="1" ht="11.65" x14ac:dyDescent="0.35">
      <c r="BI89" s="88"/>
      <c r="BJ89" s="88"/>
      <c r="BK89" s="89"/>
    </row>
    <row r="90" spans="61:63" s="3" customFormat="1" ht="11.65" x14ac:dyDescent="0.35">
      <c r="BI90" s="88"/>
      <c r="BJ90" s="88"/>
      <c r="BK90" s="89"/>
    </row>
    <row r="91" spans="61:63" s="3" customFormat="1" ht="11.65" x14ac:dyDescent="0.35">
      <c r="BI91" s="88"/>
      <c r="BJ91" s="88"/>
      <c r="BK91" s="89"/>
    </row>
    <row r="92" spans="61:63" s="3" customFormat="1" ht="11.65" x14ac:dyDescent="0.35">
      <c r="BI92" s="88"/>
      <c r="BJ92" s="88"/>
      <c r="BK92" s="89"/>
    </row>
    <row r="93" spans="61:63" s="3" customFormat="1" ht="11.65" x14ac:dyDescent="0.35">
      <c r="BI93" s="88"/>
      <c r="BJ93" s="88"/>
      <c r="BK93" s="89"/>
    </row>
    <row r="94" spans="61:63" s="3" customFormat="1" ht="11.65" x14ac:dyDescent="0.35">
      <c r="BI94" s="88"/>
      <c r="BJ94" s="88"/>
      <c r="BK94" s="89"/>
    </row>
    <row r="95" spans="61:63" s="3" customFormat="1" ht="11.65" x14ac:dyDescent="0.35">
      <c r="BI95" s="88"/>
      <c r="BJ95" s="88"/>
      <c r="BK95" s="89"/>
    </row>
    <row r="96" spans="61:63" s="3" customFormat="1" ht="11.65" x14ac:dyDescent="0.35">
      <c r="BI96" s="88"/>
      <c r="BJ96" s="88"/>
      <c r="BK96" s="89"/>
    </row>
    <row r="97" spans="61:63" s="3" customFormat="1" ht="11.65" x14ac:dyDescent="0.35">
      <c r="BI97" s="88"/>
      <c r="BJ97" s="88"/>
      <c r="BK97" s="89"/>
    </row>
    <row r="98" spans="61:63" s="3" customFormat="1" ht="11.65" x14ac:dyDescent="0.35">
      <c r="BI98" s="88"/>
      <c r="BJ98" s="88"/>
      <c r="BK98" s="89"/>
    </row>
    <row r="99" spans="61:63" s="3" customFormat="1" ht="11.65" x14ac:dyDescent="0.35">
      <c r="BI99" s="88"/>
      <c r="BJ99" s="88"/>
      <c r="BK99" s="89"/>
    </row>
    <row r="100" spans="61:63" s="3" customFormat="1" ht="11.65" x14ac:dyDescent="0.35">
      <c r="BI100" s="88"/>
      <c r="BJ100" s="88"/>
      <c r="BK100" s="89"/>
    </row>
    <row r="101" spans="61:63" s="3" customFormat="1" ht="11.65" x14ac:dyDescent="0.35">
      <c r="BI101" s="88"/>
      <c r="BJ101" s="88"/>
      <c r="BK101" s="89"/>
    </row>
    <row r="102" spans="61:63" s="3" customFormat="1" ht="11.65" x14ac:dyDescent="0.35">
      <c r="BI102" s="88"/>
      <c r="BJ102" s="88"/>
      <c r="BK102" s="89"/>
    </row>
    <row r="103" spans="61:63" s="3" customFormat="1" ht="11.65" x14ac:dyDescent="0.35">
      <c r="BI103" s="88"/>
      <c r="BJ103" s="88"/>
      <c r="BK103" s="89"/>
    </row>
    <row r="104" spans="61:63" s="3" customFormat="1" ht="11.65" x14ac:dyDescent="0.35">
      <c r="BI104" s="88"/>
      <c r="BJ104" s="88"/>
      <c r="BK104" s="89"/>
    </row>
    <row r="105" spans="61:63" s="3" customFormat="1" ht="11.65" x14ac:dyDescent="0.35">
      <c r="BI105" s="88"/>
      <c r="BJ105" s="88"/>
      <c r="BK105" s="89"/>
    </row>
    <row r="106" spans="61:63" s="3" customFormat="1" ht="11.65" x14ac:dyDescent="0.35">
      <c r="BI106" s="88"/>
      <c r="BJ106" s="88"/>
      <c r="BK106" s="89"/>
    </row>
    <row r="107" spans="61:63" s="3" customFormat="1" ht="11.65" x14ac:dyDescent="0.35">
      <c r="BI107" s="88"/>
      <c r="BJ107" s="88"/>
      <c r="BK107" s="89"/>
    </row>
    <row r="108" spans="61:63" s="3" customFormat="1" ht="11.65" x14ac:dyDescent="0.35">
      <c r="BI108" s="88"/>
      <c r="BJ108" s="88"/>
      <c r="BK108" s="89"/>
    </row>
    <row r="109" spans="61:63" s="3" customFormat="1" ht="11.65" x14ac:dyDescent="0.35">
      <c r="BI109" s="88"/>
      <c r="BJ109" s="88"/>
      <c r="BK109" s="89"/>
    </row>
    <row r="110" spans="61:63" s="3" customFormat="1" ht="11.65" x14ac:dyDescent="0.35">
      <c r="BI110" s="88"/>
      <c r="BJ110" s="88"/>
      <c r="BK110" s="89"/>
    </row>
    <row r="111" spans="61:63" s="3" customFormat="1" ht="11.65" x14ac:dyDescent="0.35">
      <c r="BI111" s="88"/>
      <c r="BJ111" s="88"/>
      <c r="BK111" s="89"/>
    </row>
    <row r="112" spans="61:63" s="5" customFormat="1" ht="15" x14ac:dyDescent="0.4">
      <c r="BI112" s="88"/>
      <c r="BJ112" s="88"/>
      <c r="BK112" s="89"/>
    </row>
    <row r="113" spans="61:63" s="5" customFormat="1" ht="15" x14ac:dyDescent="0.4">
      <c r="BI113" s="88"/>
      <c r="BJ113" s="88"/>
      <c r="BK113" s="89"/>
    </row>
    <row r="114" spans="61:63" s="5" customFormat="1" ht="15" x14ac:dyDescent="0.4">
      <c r="BI114" s="88"/>
      <c r="BJ114" s="88"/>
      <c r="BK114" s="89"/>
    </row>
    <row r="115" spans="61:63" s="5" customFormat="1" ht="15" x14ac:dyDescent="0.4">
      <c r="BI115" s="88"/>
      <c r="BJ115" s="88"/>
      <c r="BK115" s="89"/>
    </row>
    <row r="116" spans="61:63" s="5" customFormat="1" ht="15" x14ac:dyDescent="0.4">
      <c r="BI116" s="88"/>
      <c r="BJ116" s="88"/>
      <c r="BK116" s="89"/>
    </row>
    <row r="117" spans="61:63" s="5" customFormat="1" ht="15" x14ac:dyDescent="0.4">
      <c r="BI117" s="88"/>
      <c r="BJ117" s="88"/>
      <c r="BK117" s="89"/>
    </row>
    <row r="118" spans="61:63" s="5" customFormat="1" ht="15" x14ac:dyDescent="0.4">
      <c r="BI118" s="88"/>
      <c r="BJ118" s="88"/>
      <c r="BK118" s="89"/>
    </row>
    <row r="119" spans="61:63" s="5" customFormat="1" ht="15" x14ac:dyDescent="0.4">
      <c r="BI119" s="88"/>
      <c r="BJ119" s="88"/>
      <c r="BK119" s="89"/>
    </row>
    <row r="120" spans="61:63" s="5" customFormat="1" ht="15" x14ac:dyDescent="0.4">
      <c r="BI120" s="88"/>
      <c r="BJ120" s="88"/>
      <c r="BK120" s="89"/>
    </row>
    <row r="121" spans="61:63" s="5" customFormat="1" ht="15" x14ac:dyDescent="0.4">
      <c r="BI121" s="88"/>
      <c r="BJ121" s="88"/>
      <c r="BK121" s="89"/>
    </row>
    <row r="122" spans="61:63" s="5" customFormat="1" ht="15" x14ac:dyDescent="0.4">
      <c r="BI122" s="88"/>
      <c r="BJ122" s="88"/>
      <c r="BK122" s="89"/>
    </row>
    <row r="123" spans="61:63" s="5" customFormat="1" ht="15" x14ac:dyDescent="0.4">
      <c r="BI123" s="88"/>
      <c r="BJ123" s="88"/>
      <c r="BK123" s="89"/>
    </row>
    <row r="124" spans="61:63" s="5" customFormat="1" ht="15" x14ac:dyDescent="0.4">
      <c r="BI124" s="88"/>
      <c r="BJ124" s="88"/>
      <c r="BK124" s="89"/>
    </row>
    <row r="125" spans="61:63" s="5" customFormat="1" ht="15" x14ac:dyDescent="0.4">
      <c r="BI125" s="88"/>
      <c r="BJ125" s="88"/>
      <c r="BK125" s="89"/>
    </row>
    <row r="126" spans="61:63" s="5" customFormat="1" ht="15" x14ac:dyDescent="0.4">
      <c r="BI126" s="88"/>
      <c r="BJ126" s="88"/>
      <c r="BK126" s="89"/>
    </row>
    <row r="127" spans="61:63" s="5" customFormat="1" ht="15" x14ac:dyDescent="0.4">
      <c r="BI127" s="88"/>
      <c r="BJ127" s="88"/>
      <c r="BK127" s="89"/>
    </row>
    <row r="128" spans="61:63" s="5" customFormat="1" ht="15" x14ac:dyDescent="0.4">
      <c r="BI128" s="88"/>
      <c r="BJ128" s="88"/>
      <c r="BK128" s="89"/>
    </row>
    <row r="129" spans="61:63" s="5" customFormat="1" ht="15" x14ac:dyDescent="0.4">
      <c r="BI129" s="88"/>
      <c r="BJ129" s="88"/>
      <c r="BK129" s="89"/>
    </row>
    <row r="130" spans="61:63" s="5" customFormat="1" ht="15" x14ac:dyDescent="0.4">
      <c r="BI130" s="88"/>
      <c r="BJ130" s="88"/>
      <c r="BK130" s="89"/>
    </row>
    <row r="131" spans="61:63" s="5" customFormat="1" ht="15" x14ac:dyDescent="0.4">
      <c r="BI131" s="88"/>
      <c r="BJ131" s="88"/>
      <c r="BK131" s="89"/>
    </row>
    <row r="132" spans="61:63" s="5" customFormat="1" ht="15" x14ac:dyDescent="0.4">
      <c r="BI132" s="88"/>
      <c r="BJ132" s="88"/>
      <c r="BK132" s="89"/>
    </row>
    <row r="133" spans="61:63" s="5" customFormat="1" ht="15" x14ac:dyDescent="0.4">
      <c r="BI133" s="88"/>
      <c r="BJ133" s="88"/>
      <c r="BK133" s="89"/>
    </row>
    <row r="134" spans="61:63" s="5" customFormat="1" ht="15" x14ac:dyDescent="0.4">
      <c r="BI134" s="88"/>
      <c r="BJ134" s="88"/>
      <c r="BK134" s="89"/>
    </row>
    <row r="135" spans="61:63" s="5" customFormat="1" ht="15" x14ac:dyDescent="0.4">
      <c r="BI135" s="88"/>
      <c r="BJ135" s="88"/>
      <c r="BK135" s="89"/>
    </row>
    <row r="136" spans="61:63" s="5" customFormat="1" ht="15" x14ac:dyDescent="0.4">
      <c r="BI136" s="88"/>
      <c r="BJ136" s="88"/>
      <c r="BK136" s="89"/>
    </row>
    <row r="137" spans="61:63" s="5" customFormat="1" ht="15" x14ac:dyDescent="0.4">
      <c r="BI137" s="88"/>
      <c r="BJ137" s="88"/>
      <c r="BK137" s="89"/>
    </row>
    <row r="138" spans="61:63" s="5" customFormat="1" ht="15" x14ac:dyDescent="0.4">
      <c r="BI138" s="88"/>
      <c r="BJ138" s="88"/>
      <c r="BK138" s="89"/>
    </row>
    <row r="139" spans="61:63" s="5" customFormat="1" ht="15" x14ac:dyDescent="0.4">
      <c r="BI139" s="88"/>
      <c r="BJ139" s="88"/>
      <c r="BK139" s="89"/>
    </row>
    <row r="140" spans="61:63" s="5" customFormat="1" ht="15" x14ac:dyDescent="0.4">
      <c r="BI140" s="88"/>
      <c r="BJ140" s="88"/>
      <c r="BK140" s="89"/>
    </row>
    <row r="141" spans="61:63" s="5" customFormat="1" ht="15" x14ac:dyDescent="0.4">
      <c r="BI141" s="88"/>
      <c r="BJ141" s="88"/>
      <c r="BK141" s="89"/>
    </row>
    <row r="142" spans="61:63" s="5" customFormat="1" ht="15" x14ac:dyDescent="0.4">
      <c r="BI142" s="88"/>
      <c r="BJ142" s="88"/>
      <c r="BK142" s="89"/>
    </row>
  </sheetData>
  <sheetProtection sheet="1" objects="1" scenarios="1"/>
  <mergeCells count="280">
    <mergeCell ref="K9:L9"/>
    <mergeCell ref="M9:O9"/>
    <mergeCell ref="P9:Q9"/>
    <mergeCell ref="R9:U9"/>
    <mergeCell ref="V9:X9"/>
    <mergeCell ref="A13:J13"/>
    <mergeCell ref="V11:X11"/>
    <mergeCell ref="S12:AD12"/>
    <mergeCell ref="A25:B25"/>
    <mergeCell ref="H25:S25"/>
    <mergeCell ref="K15:L15"/>
    <mergeCell ref="M15:O15"/>
    <mergeCell ref="P15:Q15"/>
    <mergeCell ref="R15:U15"/>
    <mergeCell ref="V15:X15"/>
    <mergeCell ref="A17:J17"/>
    <mergeCell ref="K17:L17"/>
    <mergeCell ref="M17:O17"/>
    <mergeCell ref="P17:Q17"/>
    <mergeCell ref="R17:U17"/>
    <mergeCell ref="A31:B31"/>
    <mergeCell ref="AK19:AL19"/>
    <mergeCell ref="AK30:AM30"/>
    <mergeCell ref="H32:S32"/>
    <mergeCell ref="T32:AD32"/>
    <mergeCell ref="AE32:AG32"/>
    <mergeCell ref="A7:J7"/>
    <mergeCell ref="K7:L7"/>
    <mergeCell ref="M7:O7"/>
    <mergeCell ref="P7:Q7"/>
    <mergeCell ref="R7:U7"/>
    <mergeCell ref="AK7:AL7"/>
    <mergeCell ref="AM7:AO7"/>
    <mergeCell ref="S16:AD16"/>
    <mergeCell ref="Y17:Z17"/>
    <mergeCell ref="AA17:AJ17"/>
    <mergeCell ref="AK17:AL17"/>
    <mergeCell ref="AM15:AO15"/>
    <mergeCell ref="AM17:AO17"/>
    <mergeCell ref="Y15:Z15"/>
    <mergeCell ref="AA15:AJ15"/>
    <mergeCell ref="A9:J9"/>
    <mergeCell ref="V17:X17"/>
    <mergeCell ref="A15:J15"/>
    <mergeCell ref="A3:F3"/>
    <mergeCell ref="G3:R3"/>
    <mergeCell ref="A23:J23"/>
    <mergeCell ref="K23:L23"/>
    <mergeCell ref="M23:O23"/>
    <mergeCell ref="AV7:AX7"/>
    <mergeCell ref="AP13:AQ13"/>
    <mergeCell ref="AR32:AT32"/>
    <mergeCell ref="AU32:AX32"/>
    <mergeCell ref="AP7:AQ7"/>
    <mergeCell ref="AR7:AU7"/>
    <mergeCell ref="AR26:AT26"/>
    <mergeCell ref="AR9:AU9"/>
    <mergeCell ref="AN29:AQ29"/>
    <mergeCell ref="AV9:AX9"/>
    <mergeCell ref="AR31:AT31"/>
    <mergeCell ref="AU31:AX31"/>
    <mergeCell ref="AR28:AT28"/>
    <mergeCell ref="AU28:AX28"/>
    <mergeCell ref="AU30:AX30"/>
    <mergeCell ref="A29:B29"/>
    <mergeCell ref="C29:G29"/>
    <mergeCell ref="H29:S29"/>
    <mergeCell ref="C25:F25"/>
    <mergeCell ref="R6:U6"/>
    <mergeCell ref="AA6:AJ6"/>
    <mergeCell ref="AK25:AM25"/>
    <mergeCell ref="AN25:AQ25"/>
    <mergeCell ref="K13:L13"/>
    <mergeCell ref="M13:O13"/>
    <mergeCell ref="Y9:Z9"/>
    <mergeCell ref="C32:G32"/>
    <mergeCell ref="T29:AD29"/>
    <mergeCell ref="AE29:AG29"/>
    <mergeCell ref="AH29:AJ29"/>
    <mergeCell ref="AK28:AM28"/>
    <mergeCell ref="AN28:AQ28"/>
    <mergeCell ref="AK9:AL9"/>
    <mergeCell ref="AK32:AM32"/>
    <mergeCell ref="AH31:AJ31"/>
    <mergeCell ref="S14:AD14"/>
    <mergeCell ref="AH28:AJ28"/>
    <mergeCell ref="AH26:AJ26"/>
    <mergeCell ref="T27:AD27"/>
    <mergeCell ref="AE27:AG27"/>
    <mergeCell ref="AH27:AJ27"/>
    <mergeCell ref="P11:Q11"/>
    <mergeCell ref="R11:U11"/>
    <mergeCell ref="S5:AD5"/>
    <mergeCell ref="C28:G28"/>
    <mergeCell ref="H28:S28"/>
    <mergeCell ref="T28:AD28"/>
    <mergeCell ref="AE28:AG28"/>
    <mergeCell ref="V7:X7"/>
    <mergeCell ref="Y7:Z7"/>
    <mergeCell ref="AA7:AJ7"/>
    <mergeCell ref="AE26:AG26"/>
    <mergeCell ref="A21:J21"/>
    <mergeCell ref="K21:L21"/>
    <mergeCell ref="M21:O21"/>
    <mergeCell ref="V6:X6"/>
    <mergeCell ref="P13:Q13"/>
    <mergeCell ref="R13:U13"/>
    <mergeCell ref="V13:X13"/>
    <mergeCell ref="P23:Q23"/>
    <mergeCell ref="R23:U23"/>
    <mergeCell ref="A6:J6"/>
    <mergeCell ref="P21:Q21"/>
    <mergeCell ref="R21:U21"/>
    <mergeCell ref="Y6:Z6"/>
    <mergeCell ref="R22:AE22"/>
    <mergeCell ref="A28:B28"/>
    <mergeCell ref="AK6:AL6"/>
    <mergeCell ref="AP3:AX3"/>
    <mergeCell ref="A2:AX2"/>
    <mergeCell ref="T3:AN3"/>
    <mergeCell ref="AV13:AX13"/>
    <mergeCell ref="AR13:AU13"/>
    <mergeCell ref="Y21:Z21"/>
    <mergeCell ref="AA21:AJ21"/>
    <mergeCell ref="AM13:AO13"/>
    <mergeCell ref="AK13:AL13"/>
    <mergeCell ref="Y13:Z13"/>
    <mergeCell ref="AV11:AX11"/>
    <mergeCell ref="S18:AD18"/>
    <mergeCell ref="S10:AD10"/>
    <mergeCell ref="AS10:AU10"/>
    <mergeCell ref="AM11:AO11"/>
    <mergeCell ref="AP11:AQ11"/>
    <mergeCell ref="AR11:AU11"/>
    <mergeCell ref="V21:X21"/>
    <mergeCell ref="A11:J11"/>
    <mergeCell ref="K11:L11"/>
    <mergeCell ref="M11:O11"/>
    <mergeCell ref="P19:Q19"/>
    <mergeCell ref="M19:O19"/>
    <mergeCell ref="AM6:AO6"/>
    <mergeCell ref="AP6:AQ6"/>
    <mergeCell ref="AR25:AT25"/>
    <mergeCell ref="V19:X19"/>
    <mergeCell ref="R19:U19"/>
    <mergeCell ref="T25:AD25"/>
    <mergeCell ref="AE25:AG25"/>
    <mergeCell ref="AP21:AQ21"/>
    <mergeCell ref="AR21:AU21"/>
    <mergeCell ref="AH25:AJ25"/>
    <mergeCell ref="AA13:AJ13"/>
    <mergeCell ref="AU25:AX25"/>
    <mergeCell ref="AM9:AO9"/>
    <mergeCell ref="AP9:AQ9"/>
    <mergeCell ref="AK15:AL15"/>
    <mergeCell ref="AA9:AJ9"/>
    <mergeCell ref="S8:AD8"/>
    <mergeCell ref="AA11:AJ11"/>
    <mergeCell ref="AK11:AL11"/>
    <mergeCell ref="Y11:Z11"/>
    <mergeCell ref="AV15:AX15"/>
    <mergeCell ref="AR6:AU6"/>
    <mergeCell ref="AR23:AU23"/>
    <mergeCell ref="AV6:AX6"/>
    <mergeCell ref="AR15:AU15"/>
    <mergeCell ref="AN27:AQ27"/>
    <mergeCell ref="AR27:AT27"/>
    <mergeCell ref="AU27:AX27"/>
    <mergeCell ref="AR17:AU17"/>
    <mergeCell ref="AV17:AX17"/>
    <mergeCell ref="AR19:AU19"/>
    <mergeCell ref="AK27:AM27"/>
    <mergeCell ref="AV23:AX23"/>
    <mergeCell ref="AK23:AL23"/>
    <mergeCell ref="AP23:AQ23"/>
    <mergeCell ref="AM19:AO19"/>
    <mergeCell ref="AP19:AQ19"/>
    <mergeCell ref="AM23:AO23"/>
    <mergeCell ref="AV19:AX19"/>
    <mergeCell ref="AK21:AL21"/>
    <mergeCell ref="AM21:AO21"/>
    <mergeCell ref="AV21:AX21"/>
    <mergeCell ref="AS20:AU20"/>
    <mergeCell ref="AP15:AQ15"/>
    <mergeCell ref="AP17:AQ17"/>
    <mergeCell ref="C27:G27"/>
    <mergeCell ref="H27:S27"/>
    <mergeCell ref="Y23:Z23"/>
    <mergeCell ref="AA23:AJ23"/>
    <mergeCell ref="Y19:Z19"/>
    <mergeCell ref="V23:X23"/>
    <mergeCell ref="S20:AD20"/>
    <mergeCell ref="AU26:AX26"/>
    <mergeCell ref="AK26:AM26"/>
    <mergeCell ref="AN26:AQ26"/>
    <mergeCell ref="AK38:AM38"/>
    <mergeCell ref="A38:J38"/>
    <mergeCell ref="AK31:AM31"/>
    <mergeCell ref="H33:S33"/>
    <mergeCell ref="T33:AD33"/>
    <mergeCell ref="AE33:AG33"/>
    <mergeCell ref="AH33:AJ33"/>
    <mergeCell ref="AK33:AM33"/>
    <mergeCell ref="AH32:AJ32"/>
    <mergeCell ref="AK35:AM35"/>
    <mergeCell ref="H34:S34"/>
    <mergeCell ref="T34:AD34"/>
    <mergeCell ref="AE34:AG34"/>
    <mergeCell ref="K38:N38"/>
    <mergeCell ref="AH38:AJ38"/>
    <mergeCell ref="AE35:AG35"/>
    <mergeCell ref="AH35:AJ35"/>
    <mergeCell ref="AK34:AM34"/>
    <mergeCell ref="T35:AD35"/>
    <mergeCell ref="A34:B34"/>
    <mergeCell ref="A33:B33"/>
    <mergeCell ref="C34:G34"/>
    <mergeCell ref="AE31:AG31"/>
    <mergeCell ref="A35:B35"/>
    <mergeCell ref="AK29:AM29"/>
    <mergeCell ref="AH34:AJ34"/>
    <mergeCell ref="C33:G33"/>
    <mergeCell ref="C31:G31"/>
    <mergeCell ref="H31:S31"/>
    <mergeCell ref="T31:AD31"/>
    <mergeCell ref="A32:B32"/>
    <mergeCell ref="K6:L6"/>
    <mergeCell ref="M6:O6"/>
    <mergeCell ref="P6:Q6"/>
    <mergeCell ref="AA19:AJ19"/>
    <mergeCell ref="A19:J19"/>
    <mergeCell ref="K19:L19"/>
    <mergeCell ref="A30:B30"/>
    <mergeCell ref="C30:G30"/>
    <mergeCell ref="H30:S30"/>
    <mergeCell ref="T30:AD30"/>
    <mergeCell ref="A26:B26"/>
    <mergeCell ref="C26:G26"/>
    <mergeCell ref="H26:S26"/>
    <mergeCell ref="T26:AD26"/>
    <mergeCell ref="AE30:AG30"/>
    <mergeCell ref="AH30:AJ30"/>
    <mergeCell ref="A27:B27"/>
    <mergeCell ref="AN31:AQ31"/>
    <mergeCell ref="AR29:AT29"/>
    <mergeCell ref="AU29:AX29"/>
    <mergeCell ref="AN32:AQ32"/>
    <mergeCell ref="AN33:AQ33"/>
    <mergeCell ref="AN34:AQ34"/>
    <mergeCell ref="AU34:AX34"/>
    <mergeCell ref="AR35:AT35"/>
    <mergeCell ref="AU35:AX35"/>
    <mergeCell ref="AR33:AT33"/>
    <mergeCell ref="AU33:AX33"/>
    <mergeCell ref="AR34:AT34"/>
    <mergeCell ref="AN30:AQ30"/>
    <mergeCell ref="AR30:AT30"/>
    <mergeCell ref="C35:G35"/>
    <mergeCell ref="H35:S35"/>
    <mergeCell ref="AU36:AX36"/>
    <mergeCell ref="A37:B37"/>
    <mergeCell ref="C37:G37"/>
    <mergeCell ref="H37:S37"/>
    <mergeCell ref="T37:AD37"/>
    <mergeCell ref="AE37:AG37"/>
    <mergeCell ref="AH37:AJ37"/>
    <mergeCell ref="AK37:AM37"/>
    <mergeCell ref="AN37:AQ37"/>
    <mergeCell ref="AR37:AT37"/>
    <mergeCell ref="AU37:AX37"/>
    <mergeCell ref="A36:B36"/>
    <mergeCell ref="C36:G36"/>
    <mergeCell ref="H36:S36"/>
    <mergeCell ref="T36:AD36"/>
    <mergeCell ref="AE36:AG36"/>
    <mergeCell ref="AH36:AJ36"/>
    <mergeCell ref="AK36:AM36"/>
    <mergeCell ref="AN36:AQ36"/>
    <mergeCell ref="AR36:AT36"/>
    <mergeCell ref="AN35:AQ35"/>
  </mergeCells>
  <phoneticPr fontId="0" type="noConversion"/>
  <dataValidations count="1">
    <dataValidation type="list" allowBlank="1" showInputMessage="1" showErrorMessage="1" sqref="A7:J7 A9:J9 A11:J11 A13:J13 A15:J15 A17:J17 A19:J19 A21:J21 A23:J23 AA7:AJ7 AA9:AJ9 AA11:AJ11 AA13:AJ13 AA15:AJ15 AA17:AJ17 AA19:AJ19 AA21:AJ21 AA23:AJ23 H26:S37">
      <formula1>$BI$7:$BI$20</formula1>
    </dataValidation>
  </dataValidations>
  <pageMargins left="0.74803149606299213" right="0.35433070866141736" top="3.937007874015748E-2" bottom="0.15748031496062992" header="0.51181102362204722" footer="0.3937007874015748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6"/>
  <sheetViews>
    <sheetView zoomScaleNormal="100" workbookViewId="0">
      <selection activeCell="A67" sqref="A67"/>
    </sheetView>
  </sheetViews>
  <sheetFormatPr defaultColWidth="1.73046875" defaultRowHeight="15.4" x14ac:dyDescent="0.45"/>
  <cols>
    <col min="1" max="16384" width="1.73046875" style="6"/>
  </cols>
  <sheetData>
    <row r="1" spans="1:50" s="2" customFormat="1" ht="150" customHeight="1" x14ac:dyDescent="0.55000000000000004">
      <c r="A1" s="1"/>
    </row>
    <row r="2" spans="1:50" s="7" customFormat="1" ht="20.100000000000001" customHeight="1" x14ac:dyDescent="0.35">
      <c r="A2" s="123" t="s">
        <v>60</v>
      </c>
      <c r="B2" s="123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9"/>
      <c r="AP2" s="179"/>
      <c r="AQ2" s="179"/>
      <c r="AR2" s="179"/>
      <c r="AS2" s="179"/>
      <c r="AT2" s="179"/>
      <c r="AU2" s="179"/>
      <c r="AV2" s="179"/>
      <c r="AW2" s="179"/>
      <c r="AX2" s="179"/>
    </row>
    <row r="3" spans="1:50" s="38" customFormat="1" ht="20.100000000000001" customHeight="1" x14ac:dyDescent="0.35">
      <c r="A3" s="157" t="s">
        <v>23</v>
      </c>
      <c r="B3" s="157"/>
      <c r="C3" s="157"/>
      <c r="D3" s="157"/>
      <c r="E3" s="157"/>
      <c r="F3" s="157"/>
      <c r="G3" s="126" t="str">
        <f>'Poule B'!G3:R3</f>
        <v>7 en 8 oktober 2017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37"/>
      <c r="T3" s="126" t="s">
        <v>62</v>
      </c>
      <c r="U3" s="126"/>
      <c r="V3" s="126"/>
      <c r="W3" s="126"/>
      <c r="X3" s="126"/>
      <c r="Y3" s="126"/>
      <c r="Z3" s="126"/>
      <c r="AA3" s="126"/>
      <c r="AB3" s="126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37"/>
      <c r="AP3" s="126" t="s">
        <v>61</v>
      </c>
      <c r="AQ3" s="126"/>
      <c r="AR3" s="126"/>
      <c r="AS3" s="126"/>
      <c r="AT3" s="126"/>
      <c r="AU3" s="126"/>
      <c r="AV3" s="126"/>
      <c r="AW3" s="126"/>
      <c r="AX3" s="126"/>
    </row>
    <row r="4" spans="1:50" s="8" customFormat="1" ht="20.100000000000001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50" s="8" customFormat="1" ht="20.100000000000001" customHeight="1" x14ac:dyDescent="0.35">
      <c r="A5" s="24" t="s">
        <v>27</v>
      </c>
      <c r="B5" s="25"/>
      <c r="C5" s="25"/>
      <c r="D5" s="25"/>
      <c r="E5" s="25"/>
      <c r="F5" s="25"/>
      <c r="G5" s="25"/>
      <c r="H5" s="25"/>
      <c r="I5" s="25"/>
      <c r="J5" s="25"/>
      <c r="K5" s="25"/>
      <c r="AC5" s="7"/>
      <c r="AD5" s="7"/>
      <c r="AE5" s="7"/>
    </row>
    <row r="6" spans="1:50" s="8" customFormat="1" ht="20.100000000000001" customHeight="1" x14ac:dyDescent="0.35">
      <c r="A6" s="9"/>
      <c r="S6" s="181" t="s">
        <v>28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7"/>
    </row>
    <row r="7" spans="1:50" s="7" customFormat="1" ht="20.100000000000001" customHeight="1" x14ac:dyDescent="0.35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46" t="s">
        <v>2</v>
      </c>
      <c r="L7" s="146"/>
      <c r="M7" s="139" t="s">
        <v>3</v>
      </c>
      <c r="N7" s="139"/>
      <c r="O7" s="139"/>
      <c r="P7" s="139" t="s">
        <v>4</v>
      </c>
      <c r="Q7" s="139"/>
      <c r="R7" s="139" t="s">
        <v>5</v>
      </c>
      <c r="S7" s="139"/>
      <c r="T7" s="139"/>
      <c r="U7" s="139"/>
      <c r="V7" s="139" t="s">
        <v>6</v>
      </c>
      <c r="W7" s="139"/>
      <c r="X7" s="139"/>
      <c r="Y7" s="139"/>
      <c r="Z7" s="139"/>
      <c r="AA7" s="145" t="s">
        <v>7</v>
      </c>
      <c r="AB7" s="145"/>
      <c r="AC7" s="145"/>
      <c r="AD7" s="145"/>
      <c r="AE7" s="145"/>
      <c r="AF7" s="145"/>
      <c r="AG7" s="145"/>
      <c r="AH7" s="145"/>
      <c r="AI7" s="145"/>
      <c r="AJ7" s="145"/>
      <c r="AK7" s="146" t="s">
        <v>2</v>
      </c>
      <c r="AL7" s="146"/>
      <c r="AM7" s="139" t="s">
        <v>3</v>
      </c>
      <c r="AN7" s="139"/>
      <c r="AO7" s="139"/>
      <c r="AP7" s="139" t="s">
        <v>4</v>
      </c>
      <c r="AQ7" s="139"/>
      <c r="AR7" s="139" t="s">
        <v>5</v>
      </c>
      <c r="AS7" s="139"/>
      <c r="AT7" s="139"/>
      <c r="AU7" s="139"/>
      <c r="AV7" s="139" t="s">
        <v>6</v>
      </c>
      <c r="AW7" s="139"/>
      <c r="AX7" s="139"/>
    </row>
    <row r="8" spans="1:50" s="8" customFormat="1" ht="20.100000000000001" customHeight="1" x14ac:dyDescent="0.35">
      <c r="A8" s="176" t="s">
        <v>36</v>
      </c>
      <c r="B8" s="176"/>
      <c r="C8" s="176"/>
      <c r="D8" s="176"/>
      <c r="E8" s="176"/>
      <c r="F8" s="176"/>
      <c r="G8" s="176"/>
      <c r="H8" s="176"/>
      <c r="I8" s="176"/>
      <c r="J8" s="176"/>
      <c r="K8" s="177">
        <v>2</v>
      </c>
      <c r="L8" s="177"/>
      <c r="M8" s="175">
        <v>350</v>
      </c>
      <c r="N8" s="175"/>
      <c r="O8" s="175"/>
      <c r="P8" s="175">
        <v>1</v>
      </c>
      <c r="Q8" s="175"/>
      <c r="R8" s="116">
        <v>350</v>
      </c>
      <c r="S8" s="103"/>
      <c r="T8" s="103"/>
      <c r="U8" s="103"/>
      <c r="V8" s="175">
        <v>350</v>
      </c>
      <c r="W8" s="175"/>
      <c r="X8" s="175"/>
      <c r="Y8" s="149" t="s">
        <v>8</v>
      </c>
      <c r="Z8" s="149"/>
      <c r="AA8" s="176" t="s">
        <v>51</v>
      </c>
      <c r="AB8" s="176"/>
      <c r="AC8" s="176"/>
      <c r="AD8" s="176"/>
      <c r="AE8" s="176"/>
      <c r="AF8" s="176"/>
      <c r="AG8" s="176"/>
      <c r="AH8" s="176"/>
      <c r="AI8" s="176"/>
      <c r="AJ8" s="176"/>
      <c r="AK8" s="103">
        <f>IF(ISBLANK(K8),"",2-K8)</f>
        <v>0</v>
      </c>
      <c r="AL8" s="103"/>
      <c r="AM8" s="175">
        <v>57</v>
      </c>
      <c r="AN8" s="175"/>
      <c r="AO8" s="175"/>
      <c r="AP8" s="103">
        <f>IF(ISBLANK(P8),"",P8)</f>
        <v>1</v>
      </c>
      <c r="AQ8" s="103"/>
      <c r="AR8" s="116">
        <f>IF(ISTEXT(AP8),"",ROUNDDOWN(AM8/AP8,2))</f>
        <v>57</v>
      </c>
      <c r="AS8" s="103"/>
      <c r="AT8" s="103"/>
      <c r="AU8" s="103"/>
      <c r="AV8" s="175">
        <v>57</v>
      </c>
      <c r="AW8" s="175"/>
      <c r="AX8" s="175"/>
    </row>
    <row r="9" spans="1:50" s="16" customFormat="1" ht="20.100000000000001" customHeight="1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  <c r="L9" s="27"/>
      <c r="M9" s="28"/>
      <c r="N9" s="28"/>
      <c r="O9" s="28"/>
      <c r="P9" s="28"/>
      <c r="Q9" s="28"/>
      <c r="R9" s="14"/>
      <c r="S9" s="30"/>
      <c r="T9" s="30"/>
      <c r="U9" s="30"/>
      <c r="V9" s="28"/>
      <c r="W9" s="28"/>
      <c r="X9" s="28"/>
      <c r="Y9" s="29"/>
      <c r="Z9" s="29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30"/>
      <c r="AL9" s="30"/>
      <c r="AM9" s="28"/>
      <c r="AN9" s="28"/>
      <c r="AO9" s="28"/>
      <c r="AP9" s="30"/>
      <c r="AQ9" s="30"/>
      <c r="AR9" s="14"/>
      <c r="AS9" s="30"/>
      <c r="AT9" s="30"/>
      <c r="AU9" s="30"/>
      <c r="AV9" s="28"/>
      <c r="AW9" s="28"/>
      <c r="AX9" s="28"/>
    </row>
    <row r="10" spans="1:50" s="8" customFormat="1" ht="20.100000000000001" customHeight="1" x14ac:dyDescent="0.35">
      <c r="A10" s="176" t="s">
        <v>37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>
        <v>2</v>
      </c>
      <c r="L10" s="177"/>
      <c r="M10" s="175">
        <v>350</v>
      </c>
      <c r="N10" s="175"/>
      <c r="O10" s="175"/>
      <c r="P10" s="175">
        <v>1</v>
      </c>
      <c r="Q10" s="175"/>
      <c r="R10" s="116">
        <f>IF(ISBLANK(P10),"",ROUNDDOWN(M10/P10,2))</f>
        <v>350</v>
      </c>
      <c r="S10" s="103"/>
      <c r="T10" s="103"/>
      <c r="U10" s="103"/>
      <c r="V10" s="175">
        <v>350</v>
      </c>
      <c r="W10" s="175"/>
      <c r="X10" s="175"/>
      <c r="Y10" s="149" t="s">
        <v>8</v>
      </c>
      <c r="Z10" s="149"/>
      <c r="AA10" s="176" t="s">
        <v>48</v>
      </c>
      <c r="AB10" s="176"/>
      <c r="AC10" s="176"/>
      <c r="AD10" s="176"/>
      <c r="AE10" s="176"/>
      <c r="AF10" s="176"/>
      <c r="AG10" s="176"/>
      <c r="AH10" s="176"/>
      <c r="AI10" s="176"/>
      <c r="AJ10" s="176"/>
      <c r="AK10" s="103">
        <f>IF(ISBLANK(K10),"",2-K10)</f>
        <v>0</v>
      </c>
      <c r="AL10" s="103"/>
      <c r="AM10" s="175">
        <v>4</v>
      </c>
      <c r="AN10" s="175"/>
      <c r="AO10" s="175"/>
      <c r="AP10" s="103">
        <f>IF(ISBLANK(P10),"",P10)</f>
        <v>1</v>
      </c>
      <c r="AQ10" s="103"/>
      <c r="AR10" s="116">
        <f>IF(ISTEXT(AP10),"",ROUNDDOWN(AM10/AP10,2))</f>
        <v>4</v>
      </c>
      <c r="AS10" s="103"/>
      <c r="AT10" s="103"/>
      <c r="AU10" s="103"/>
      <c r="AV10" s="175">
        <v>4</v>
      </c>
      <c r="AW10" s="175"/>
      <c r="AX10" s="175"/>
    </row>
    <row r="11" spans="1:50" s="8" customFormat="1" ht="20.100000000000001" customHeight="1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7"/>
      <c r="M11" s="28"/>
      <c r="N11" s="28"/>
      <c r="O11" s="28"/>
      <c r="P11" s="28"/>
      <c r="Q11" s="28"/>
      <c r="R11" s="14"/>
      <c r="S11" s="30"/>
      <c r="T11" s="30"/>
      <c r="U11" s="34"/>
      <c r="V11" s="31"/>
      <c r="W11" s="31"/>
      <c r="X11" s="31"/>
      <c r="Y11" s="32"/>
      <c r="Z11" s="32"/>
      <c r="AA11" s="33"/>
      <c r="AB11" s="33"/>
      <c r="AC11" s="26"/>
      <c r="AD11" s="26"/>
      <c r="AE11" s="26"/>
      <c r="AF11" s="26"/>
      <c r="AG11" s="26"/>
      <c r="AH11" s="26"/>
      <c r="AI11" s="26"/>
      <c r="AJ11" s="26"/>
      <c r="AK11" s="30"/>
      <c r="AL11" s="30"/>
      <c r="AM11" s="28"/>
      <c r="AN11" s="28"/>
      <c r="AO11" s="28"/>
      <c r="AP11" s="30"/>
      <c r="AQ11" s="30"/>
      <c r="AR11" s="14"/>
      <c r="AS11" s="30"/>
      <c r="AT11" s="30"/>
      <c r="AU11" s="30"/>
      <c r="AV11" s="28"/>
      <c r="AW11" s="28"/>
      <c r="AX11" s="28"/>
    </row>
    <row r="12" spans="1:50" s="16" customFormat="1" ht="20.100000000000001" customHeight="1" x14ac:dyDescent="0.35">
      <c r="A12" s="10"/>
      <c r="B12" s="10"/>
      <c r="C12" s="10"/>
      <c r="D12" s="10"/>
      <c r="E12" s="10"/>
      <c r="F12" s="10"/>
      <c r="G12" s="11"/>
      <c r="H12" s="11"/>
      <c r="I12" s="10"/>
      <c r="J12" s="11"/>
      <c r="K12" s="12"/>
      <c r="L12" s="13"/>
      <c r="M12" s="13"/>
      <c r="N12" s="10"/>
      <c r="O12" s="10"/>
      <c r="P12" s="10"/>
      <c r="Q12" s="10"/>
      <c r="R12" s="10"/>
      <c r="S12" s="165" t="s">
        <v>29</v>
      </c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5"/>
      <c r="AF12" s="11"/>
      <c r="AG12" s="10"/>
      <c r="AH12" s="12"/>
      <c r="AI12" s="12"/>
      <c r="AJ12" s="12"/>
      <c r="AK12" s="13"/>
      <c r="AL12" s="12"/>
      <c r="AM12" s="13"/>
      <c r="AN12" s="10"/>
      <c r="AO12" s="10"/>
      <c r="AP12" s="10"/>
      <c r="AQ12" s="10"/>
      <c r="AR12" s="10"/>
      <c r="AS12" s="154"/>
      <c r="AT12" s="154"/>
      <c r="AU12" s="154"/>
      <c r="AV12" s="10"/>
      <c r="AW12" s="10"/>
      <c r="AX12" s="10"/>
    </row>
    <row r="13" spans="1:50" s="8" customFormat="1" ht="20.100000000000001" customHeight="1" x14ac:dyDescent="0.35">
      <c r="A13" s="176" t="s">
        <v>51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>
        <v>0</v>
      </c>
      <c r="L13" s="177"/>
      <c r="M13" s="175">
        <v>1</v>
      </c>
      <c r="N13" s="175"/>
      <c r="O13" s="175"/>
      <c r="P13" s="175">
        <v>1</v>
      </c>
      <c r="Q13" s="175"/>
      <c r="R13" s="116">
        <f>IF(ISBLANK(P13),"",ROUNDDOWN(M13/P13,2))</f>
        <v>1</v>
      </c>
      <c r="S13" s="103"/>
      <c r="T13" s="103"/>
      <c r="U13" s="103"/>
      <c r="V13" s="175">
        <v>1</v>
      </c>
      <c r="W13" s="175"/>
      <c r="X13" s="175"/>
      <c r="Y13" s="149" t="s">
        <v>8</v>
      </c>
      <c r="Z13" s="149"/>
      <c r="AA13" s="176" t="s">
        <v>57</v>
      </c>
      <c r="AB13" s="176"/>
      <c r="AC13" s="176"/>
      <c r="AD13" s="176"/>
      <c r="AE13" s="176"/>
      <c r="AF13" s="176"/>
      <c r="AG13" s="176"/>
      <c r="AH13" s="176"/>
      <c r="AI13" s="176"/>
      <c r="AJ13" s="176"/>
      <c r="AK13" s="103">
        <f>IF(ISBLANK(K13),"",2-K13)</f>
        <v>2</v>
      </c>
      <c r="AL13" s="103"/>
      <c r="AM13" s="175">
        <v>350</v>
      </c>
      <c r="AN13" s="175"/>
      <c r="AO13" s="175"/>
      <c r="AP13" s="103">
        <f>IF(ISBLANK(P13),"",P13)</f>
        <v>1</v>
      </c>
      <c r="AQ13" s="103"/>
      <c r="AR13" s="116">
        <f>IF(ISTEXT(AP13),"",ROUNDDOWN(AM13/AP13,2))</f>
        <v>350</v>
      </c>
      <c r="AS13" s="103"/>
      <c r="AT13" s="103"/>
      <c r="AU13" s="103"/>
      <c r="AV13" s="175">
        <v>350</v>
      </c>
      <c r="AW13" s="175"/>
      <c r="AX13" s="175"/>
    </row>
    <row r="14" spans="1:50" s="16" customFormat="1" ht="20.100000000000001" customHeight="1" x14ac:dyDescent="0.3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27"/>
      <c r="M14" s="28"/>
      <c r="N14" s="28"/>
      <c r="O14" s="28"/>
      <c r="P14" s="28"/>
      <c r="Q14" s="28"/>
      <c r="R14" s="14"/>
      <c r="S14" s="30"/>
      <c r="T14" s="30"/>
      <c r="U14" s="30"/>
      <c r="V14" s="28"/>
      <c r="W14" s="28"/>
      <c r="X14" s="28"/>
      <c r="Y14" s="29"/>
      <c r="Z14" s="29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30"/>
      <c r="AL14" s="30"/>
      <c r="AM14" s="28"/>
      <c r="AN14" s="28"/>
      <c r="AO14" s="28"/>
      <c r="AP14" s="30"/>
      <c r="AQ14" s="30"/>
      <c r="AR14" s="14"/>
      <c r="AS14" s="30"/>
      <c r="AT14" s="30"/>
      <c r="AU14" s="30"/>
      <c r="AV14" s="28"/>
      <c r="AW14" s="28"/>
      <c r="AX14" s="28"/>
    </row>
    <row r="15" spans="1:50" s="16" customFormat="1" ht="20.100000000000001" customHeight="1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7"/>
      <c r="M15" s="28"/>
      <c r="N15" s="28"/>
      <c r="O15" s="28"/>
      <c r="P15" s="28"/>
      <c r="Q15" s="28"/>
      <c r="R15" s="14"/>
      <c r="S15" s="181" t="s">
        <v>30</v>
      </c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26"/>
      <c r="AF15" s="26"/>
      <c r="AG15" s="26"/>
      <c r="AH15" s="26"/>
      <c r="AI15" s="26"/>
      <c r="AJ15" s="26"/>
      <c r="AK15" s="30"/>
      <c r="AL15" s="30"/>
      <c r="AM15" s="28"/>
      <c r="AN15" s="28"/>
      <c r="AO15" s="28"/>
      <c r="AP15" s="30"/>
      <c r="AQ15" s="30"/>
      <c r="AR15" s="14"/>
      <c r="AS15" s="30"/>
      <c r="AT15" s="30"/>
      <c r="AU15" s="30"/>
      <c r="AV15" s="28"/>
      <c r="AW15" s="28"/>
      <c r="AX15" s="28"/>
    </row>
    <row r="16" spans="1:50" s="16" customFormat="1" ht="20.100000000000001" customHeight="1" x14ac:dyDescent="0.35">
      <c r="A16" s="176" t="s">
        <v>36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7">
        <v>2</v>
      </c>
      <c r="L16" s="177"/>
      <c r="M16" s="175">
        <v>350</v>
      </c>
      <c r="N16" s="175"/>
      <c r="O16" s="175"/>
      <c r="P16" s="175">
        <v>1</v>
      </c>
      <c r="Q16" s="175"/>
      <c r="R16" s="116">
        <f>IF(ISBLANK(P16),"",ROUNDDOWN(M16/P16,2))</f>
        <v>350</v>
      </c>
      <c r="S16" s="103"/>
      <c r="T16" s="103"/>
      <c r="U16" s="103"/>
      <c r="V16" s="175">
        <v>350</v>
      </c>
      <c r="W16" s="175"/>
      <c r="X16" s="175"/>
      <c r="Y16" s="149" t="s">
        <v>8</v>
      </c>
      <c r="Z16" s="149"/>
      <c r="AA16" s="176" t="s">
        <v>37</v>
      </c>
      <c r="AB16" s="176"/>
      <c r="AC16" s="176"/>
      <c r="AD16" s="176"/>
      <c r="AE16" s="176"/>
      <c r="AF16" s="176"/>
      <c r="AG16" s="176"/>
      <c r="AH16" s="176"/>
      <c r="AI16" s="176"/>
      <c r="AJ16" s="176"/>
      <c r="AK16" s="103">
        <f>IF(ISBLANK(K16),"",2-K16)</f>
        <v>0</v>
      </c>
      <c r="AL16" s="103"/>
      <c r="AM16" s="175">
        <v>15</v>
      </c>
      <c r="AN16" s="175"/>
      <c r="AO16" s="175"/>
      <c r="AP16" s="103">
        <f>IF(ISBLANK(P16),"",P16)</f>
        <v>1</v>
      </c>
      <c r="AQ16" s="103"/>
      <c r="AR16" s="116">
        <f>IF(ISTEXT(AP16),"",ROUNDDOWN(AM16/AP16,2))</f>
        <v>15</v>
      </c>
      <c r="AS16" s="103"/>
      <c r="AT16" s="103"/>
      <c r="AU16" s="103"/>
      <c r="AV16" s="175">
        <v>15</v>
      </c>
      <c r="AW16" s="175"/>
      <c r="AX16" s="175"/>
    </row>
    <row r="17" spans="1:50" s="16" customFormat="1" ht="20.100000000000001" customHeight="1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7"/>
      <c r="M17" s="28"/>
      <c r="N17" s="28"/>
      <c r="O17" s="28"/>
      <c r="P17" s="28"/>
      <c r="Q17" s="28"/>
      <c r="R17" s="14"/>
      <c r="S17" s="30"/>
      <c r="T17" s="30"/>
      <c r="U17" s="30"/>
      <c r="V17" s="28"/>
      <c r="W17" s="28"/>
      <c r="X17" s="28"/>
      <c r="Y17" s="29"/>
      <c r="Z17" s="2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/>
      <c r="AL17" s="30"/>
      <c r="AM17" s="28"/>
      <c r="AN17" s="28"/>
      <c r="AO17" s="28"/>
      <c r="AP17" s="30"/>
      <c r="AQ17" s="30"/>
      <c r="AR17" s="14"/>
      <c r="AS17" s="30"/>
      <c r="AT17" s="30"/>
      <c r="AU17" s="30"/>
      <c r="AV17" s="28"/>
      <c r="AW17" s="28"/>
      <c r="AX17" s="28"/>
    </row>
    <row r="18" spans="1:50" s="8" customFormat="1" ht="20.100000000000001" customHeight="1" x14ac:dyDescent="0.35">
      <c r="A18" s="19" t="s">
        <v>13</v>
      </c>
      <c r="D18" s="20"/>
      <c r="E18" s="20"/>
      <c r="F18" s="20"/>
      <c r="G18" s="20"/>
      <c r="M18" s="17"/>
      <c r="N18" s="17"/>
      <c r="O18" s="17"/>
      <c r="Q18" s="18"/>
      <c r="R18" s="18"/>
      <c r="AF18" s="18"/>
      <c r="AH18" s="18"/>
      <c r="AI18" s="18"/>
      <c r="AJ18" s="18"/>
    </row>
    <row r="19" spans="1:50" s="7" customFormat="1" ht="20.100000000000001" customHeight="1" x14ac:dyDescent="0.35">
      <c r="A19" s="145"/>
      <c r="B19" s="145"/>
      <c r="C19" s="137" t="s">
        <v>14</v>
      </c>
      <c r="D19" s="138"/>
      <c r="E19" s="138"/>
      <c r="F19" s="138"/>
      <c r="H19" s="136" t="s">
        <v>15</v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36" t="s">
        <v>16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7" t="s">
        <v>17</v>
      </c>
      <c r="AF19" s="138"/>
      <c r="AG19" s="138"/>
      <c r="AH19" s="139" t="s">
        <v>18</v>
      </c>
      <c r="AI19" s="184"/>
      <c r="AJ19" s="184"/>
      <c r="AK19" s="137" t="s">
        <v>19</v>
      </c>
      <c r="AL19" s="138"/>
      <c r="AM19" s="183"/>
      <c r="AN19" s="137" t="s">
        <v>20</v>
      </c>
      <c r="AO19" s="138"/>
      <c r="AP19" s="138"/>
      <c r="AQ19" s="138"/>
      <c r="AR19" s="137" t="s">
        <v>21</v>
      </c>
      <c r="AS19" s="138"/>
      <c r="AT19" s="182"/>
      <c r="AU19" s="137" t="s">
        <v>22</v>
      </c>
      <c r="AV19" s="138"/>
      <c r="AW19" s="138"/>
      <c r="AX19" s="138"/>
    </row>
    <row r="20" spans="1:50" s="8" customFormat="1" ht="20.100000000000001" customHeight="1" x14ac:dyDescent="0.35">
      <c r="A20" s="103">
        <v>1</v>
      </c>
      <c r="B20" s="103"/>
      <c r="C20" s="177">
        <v>161145</v>
      </c>
      <c r="D20" s="187"/>
      <c r="E20" s="187"/>
      <c r="F20" s="187"/>
      <c r="G20" s="187"/>
      <c r="H20" s="188" t="s">
        <v>36</v>
      </c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 t="s">
        <v>41</v>
      </c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75">
        <v>14</v>
      </c>
      <c r="AF20" s="175"/>
      <c r="AG20" s="175"/>
      <c r="AH20" s="189">
        <v>2154</v>
      </c>
      <c r="AI20" s="190"/>
      <c r="AJ20" s="191"/>
      <c r="AK20" s="175">
        <v>14</v>
      </c>
      <c r="AL20" s="175"/>
      <c r="AM20" s="187"/>
      <c r="AN20" s="116">
        <f t="shared" ref="AN20:AN31" si="0">IF(ISBLANK(AK20),"",ROUNDDOWN(AH20/AK20,2))</f>
        <v>153.85</v>
      </c>
      <c r="AO20" s="117"/>
      <c r="AP20" s="117"/>
      <c r="AQ20" s="117"/>
      <c r="AR20" s="175">
        <v>350</v>
      </c>
      <c r="AS20" s="175"/>
      <c r="AT20" s="192"/>
      <c r="AU20" s="185">
        <v>350</v>
      </c>
      <c r="AV20" s="185"/>
      <c r="AW20" s="185"/>
      <c r="AX20" s="186"/>
    </row>
    <row r="21" spans="1:50" s="8" customFormat="1" ht="20.100000000000001" customHeight="1" x14ac:dyDescent="0.35">
      <c r="A21" s="103">
        <v>2</v>
      </c>
      <c r="B21" s="103"/>
      <c r="C21" s="177">
        <v>203880</v>
      </c>
      <c r="D21" s="187"/>
      <c r="E21" s="187"/>
      <c r="F21" s="187"/>
      <c r="G21" s="187"/>
      <c r="H21" s="188" t="s">
        <v>37</v>
      </c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 t="s">
        <v>42</v>
      </c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75">
        <v>8</v>
      </c>
      <c r="AF21" s="175"/>
      <c r="AG21" s="175"/>
      <c r="AH21" s="189">
        <v>1704</v>
      </c>
      <c r="AI21" s="190"/>
      <c r="AJ21" s="191"/>
      <c r="AK21" s="175">
        <v>14</v>
      </c>
      <c r="AL21" s="175"/>
      <c r="AM21" s="187"/>
      <c r="AN21" s="116">
        <f t="shared" si="0"/>
        <v>121.71</v>
      </c>
      <c r="AO21" s="117"/>
      <c r="AP21" s="117"/>
      <c r="AQ21" s="117"/>
      <c r="AR21" s="175">
        <v>350</v>
      </c>
      <c r="AS21" s="175"/>
      <c r="AT21" s="192"/>
      <c r="AU21" s="185">
        <v>350</v>
      </c>
      <c r="AV21" s="185"/>
      <c r="AW21" s="185"/>
      <c r="AX21" s="186"/>
    </row>
    <row r="22" spans="1:50" s="8" customFormat="1" ht="20.100000000000001" customHeight="1" x14ac:dyDescent="0.35">
      <c r="A22" s="103">
        <v>3</v>
      </c>
      <c r="B22" s="103"/>
      <c r="C22" s="177">
        <v>157696</v>
      </c>
      <c r="D22" s="187"/>
      <c r="E22" s="187"/>
      <c r="F22" s="187"/>
      <c r="G22" s="187"/>
      <c r="H22" s="188" t="s">
        <v>48</v>
      </c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 t="s">
        <v>52</v>
      </c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75">
        <v>10</v>
      </c>
      <c r="AF22" s="175"/>
      <c r="AG22" s="175"/>
      <c r="AH22" s="189">
        <v>1754</v>
      </c>
      <c r="AI22" s="190"/>
      <c r="AJ22" s="191"/>
      <c r="AK22" s="175">
        <v>9</v>
      </c>
      <c r="AL22" s="175"/>
      <c r="AM22" s="187"/>
      <c r="AN22" s="116">
        <f t="shared" si="0"/>
        <v>194.88</v>
      </c>
      <c r="AO22" s="117"/>
      <c r="AP22" s="117"/>
      <c r="AQ22" s="117"/>
      <c r="AR22" s="175">
        <v>350</v>
      </c>
      <c r="AS22" s="175"/>
      <c r="AT22" s="192"/>
      <c r="AU22" s="185">
        <v>350</v>
      </c>
      <c r="AV22" s="185"/>
      <c r="AW22" s="185"/>
      <c r="AX22" s="186"/>
    </row>
    <row r="23" spans="1:50" s="8" customFormat="1" ht="20.100000000000001" customHeight="1" x14ac:dyDescent="0.35">
      <c r="A23" s="103">
        <v>4</v>
      </c>
      <c r="B23" s="103"/>
      <c r="C23" s="177">
        <v>142121</v>
      </c>
      <c r="D23" s="187"/>
      <c r="E23" s="187"/>
      <c r="F23" s="187"/>
      <c r="G23" s="187"/>
      <c r="H23" s="188" t="s">
        <v>51</v>
      </c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 t="s">
        <v>45</v>
      </c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75">
        <v>6</v>
      </c>
      <c r="AF23" s="175"/>
      <c r="AG23" s="175"/>
      <c r="AH23" s="189">
        <v>1110</v>
      </c>
      <c r="AI23" s="190"/>
      <c r="AJ23" s="191"/>
      <c r="AK23" s="175">
        <v>16</v>
      </c>
      <c r="AL23" s="175"/>
      <c r="AM23" s="187"/>
      <c r="AN23" s="116">
        <f t="shared" si="0"/>
        <v>69.37</v>
      </c>
      <c r="AO23" s="117"/>
      <c r="AP23" s="117"/>
      <c r="AQ23" s="117"/>
      <c r="AR23" s="175">
        <v>350</v>
      </c>
      <c r="AS23" s="175"/>
      <c r="AT23" s="192"/>
      <c r="AU23" s="185">
        <v>350</v>
      </c>
      <c r="AV23" s="185"/>
      <c r="AW23" s="185"/>
      <c r="AX23" s="186"/>
    </row>
    <row r="24" spans="1:50" s="8" customFormat="1" ht="20.100000000000001" customHeight="1" x14ac:dyDescent="0.35">
      <c r="A24" s="103">
        <v>5</v>
      </c>
      <c r="B24" s="103"/>
      <c r="C24" s="177">
        <v>142083</v>
      </c>
      <c r="D24" s="187"/>
      <c r="E24" s="187"/>
      <c r="F24" s="187"/>
      <c r="G24" s="187"/>
      <c r="H24" s="188" t="s">
        <v>35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 t="s">
        <v>44</v>
      </c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75">
        <v>6</v>
      </c>
      <c r="AF24" s="175"/>
      <c r="AG24" s="175"/>
      <c r="AH24" s="189">
        <v>1362</v>
      </c>
      <c r="AI24" s="190"/>
      <c r="AJ24" s="191"/>
      <c r="AK24" s="175">
        <v>13</v>
      </c>
      <c r="AL24" s="175"/>
      <c r="AM24" s="187"/>
      <c r="AN24" s="116">
        <f t="shared" si="0"/>
        <v>104.76</v>
      </c>
      <c r="AO24" s="117"/>
      <c r="AP24" s="117"/>
      <c r="AQ24" s="117"/>
      <c r="AR24" s="175">
        <v>349</v>
      </c>
      <c r="AS24" s="175"/>
      <c r="AT24" s="192"/>
      <c r="AU24" s="185" t="s">
        <v>33</v>
      </c>
      <c r="AV24" s="185"/>
      <c r="AW24" s="185"/>
      <c r="AX24" s="186"/>
    </row>
    <row r="25" spans="1:50" s="8" customFormat="1" ht="20.100000000000001" customHeight="1" x14ac:dyDescent="0.35">
      <c r="A25" s="103">
        <v>6</v>
      </c>
      <c r="B25" s="103"/>
      <c r="C25" s="177">
        <v>208146</v>
      </c>
      <c r="D25" s="187"/>
      <c r="E25" s="187"/>
      <c r="F25" s="187"/>
      <c r="G25" s="187"/>
      <c r="H25" s="188" t="s">
        <v>49</v>
      </c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 t="s">
        <v>42</v>
      </c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75">
        <v>4</v>
      </c>
      <c r="AF25" s="175"/>
      <c r="AG25" s="175"/>
      <c r="AH25" s="189">
        <v>795</v>
      </c>
      <c r="AI25" s="190"/>
      <c r="AJ25" s="191"/>
      <c r="AK25" s="175">
        <v>6</v>
      </c>
      <c r="AL25" s="175"/>
      <c r="AM25" s="187"/>
      <c r="AN25" s="116">
        <f t="shared" si="0"/>
        <v>132.5</v>
      </c>
      <c r="AO25" s="117"/>
      <c r="AP25" s="117"/>
      <c r="AQ25" s="117"/>
      <c r="AR25" s="175">
        <v>350</v>
      </c>
      <c r="AS25" s="175"/>
      <c r="AT25" s="192"/>
      <c r="AU25" s="185" t="s">
        <v>32</v>
      </c>
      <c r="AV25" s="185"/>
      <c r="AW25" s="185"/>
      <c r="AX25" s="186"/>
    </row>
    <row r="26" spans="1:50" s="8" customFormat="1" ht="20.100000000000001" customHeight="1" x14ac:dyDescent="0.35">
      <c r="A26" s="103">
        <v>7</v>
      </c>
      <c r="B26" s="103"/>
      <c r="C26" s="177">
        <v>122953</v>
      </c>
      <c r="D26" s="187"/>
      <c r="E26" s="187"/>
      <c r="F26" s="187"/>
      <c r="G26" s="187"/>
      <c r="H26" s="188" t="s">
        <v>39</v>
      </c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 t="s">
        <v>43</v>
      </c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75">
        <v>5</v>
      </c>
      <c r="AF26" s="175"/>
      <c r="AG26" s="175"/>
      <c r="AH26" s="189">
        <v>1353</v>
      </c>
      <c r="AI26" s="190"/>
      <c r="AJ26" s="191"/>
      <c r="AK26" s="175">
        <v>11</v>
      </c>
      <c r="AL26" s="175"/>
      <c r="AM26" s="187"/>
      <c r="AN26" s="116">
        <f t="shared" si="0"/>
        <v>123</v>
      </c>
      <c r="AO26" s="117"/>
      <c r="AP26" s="117"/>
      <c r="AQ26" s="117"/>
      <c r="AR26" s="175">
        <v>350</v>
      </c>
      <c r="AS26" s="175"/>
      <c r="AT26" s="192"/>
      <c r="AU26" s="185" t="s">
        <v>32</v>
      </c>
      <c r="AV26" s="185"/>
      <c r="AW26" s="185"/>
      <c r="AX26" s="186"/>
    </row>
    <row r="27" spans="1:50" s="8" customFormat="1" ht="20.100000000000001" customHeight="1" x14ac:dyDescent="0.35">
      <c r="A27" s="103">
        <v>8</v>
      </c>
      <c r="B27" s="103"/>
      <c r="C27" s="177">
        <v>162863</v>
      </c>
      <c r="D27" s="187"/>
      <c r="E27" s="187"/>
      <c r="F27" s="187"/>
      <c r="G27" s="187"/>
      <c r="H27" s="188" t="s">
        <v>50</v>
      </c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 t="s">
        <v>53</v>
      </c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75">
        <v>4</v>
      </c>
      <c r="AF27" s="175"/>
      <c r="AG27" s="175"/>
      <c r="AH27" s="189">
        <v>754</v>
      </c>
      <c r="AI27" s="190"/>
      <c r="AJ27" s="191"/>
      <c r="AK27" s="175">
        <v>10</v>
      </c>
      <c r="AL27" s="175"/>
      <c r="AM27" s="187"/>
      <c r="AN27" s="116">
        <f t="shared" si="0"/>
        <v>75.400000000000006</v>
      </c>
      <c r="AO27" s="117"/>
      <c r="AP27" s="117"/>
      <c r="AQ27" s="117"/>
      <c r="AR27" s="175">
        <v>350</v>
      </c>
      <c r="AS27" s="175"/>
      <c r="AT27" s="192"/>
      <c r="AU27" s="185" t="s">
        <v>32</v>
      </c>
      <c r="AV27" s="185"/>
      <c r="AW27" s="185"/>
      <c r="AX27" s="186"/>
    </row>
    <row r="28" spans="1:50" s="8" customFormat="1" ht="20.100000000000001" customHeight="1" x14ac:dyDescent="0.35">
      <c r="A28" s="103">
        <v>9</v>
      </c>
      <c r="B28" s="103"/>
      <c r="C28" s="177">
        <v>117804</v>
      </c>
      <c r="D28" s="187"/>
      <c r="E28" s="187"/>
      <c r="F28" s="187"/>
      <c r="G28" s="187"/>
      <c r="H28" s="188" t="s">
        <v>40</v>
      </c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 t="s">
        <v>45</v>
      </c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75">
        <v>4</v>
      </c>
      <c r="AF28" s="175"/>
      <c r="AG28" s="175"/>
      <c r="AH28" s="189">
        <v>1375</v>
      </c>
      <c r="AI28" s="190"/>
      <c r="AJ28" s="191"/>
      <c r="AK28" s="175">
        <v>13</v>
      </c>
      <c r="AL28" s="175"/>
      <c r="AM28" s="187"/>
      <c r="AN28" s="116">
        <f t="shared" si="0"/>
        <v>105.76</v>
      </c>
      <c r="AO28" s="117"/>
      <c r="AP28" s="117"/>
      <c r="AQ28" s="117"/>
      <c r="AR28" s="175">
        <v>350</v>
      </c>
      <c r="AS28" s="175"/>
      <c r="AT28" s="192"/>
      <c r="AU28" s="185" t="s">
        <v>32</v>
      </c>
      <c r="AV28" s="185"/>
      <c r="AW28" s="185"/>
      <c r="AX28" s="186"/>
    </row>
    <row r="29" spans="1:50" s="8" customFormat="1" ht="20.100000000000001" customHeight="1" x14ac:dyDescent="0.35">
      <c r="A29" s="103">
        <v>10</v>
      </c>
      <c r="B29" s="103"/>
      <c r="C29" s="177">
        <v>130692</v>
      </c>
      <c r="D29" s="187"/>
      <c r="E29" s="187"/>
      <c r="F29" s="187"/>
      <c r="G29" s="187"/>
      <c r="H29" s="188" t="s">
        <v>47</v>
      </c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 t="s">
        <v>54</v>
      </c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75">
        <v>2</v>
      </c>
      <c r="AF29" s="175"/>
      <c r="AG29" s="175"/>
      <c r="AH29" s="189">
        <v>649</v>
      </c>
      <c r="AI29" s="190"/>
      <c r="AJ29" s="191"/>
      <c r="AK29" s="175">
        <v>23</v>
      </c>
      <c r="AL29" s="175"/>
      <c r="AM29" s="187"/>
      <c r="AN29" s="116">
        <f t="shared" si="0"/>
        <v>28.21</v>
      </c>
      <c r="AO29" s="117"/>
      <c r="AP29" s="117"/>
      <c r="AQ29" s="117"/>
      <c r="AR29" s="175">
        <v>301</v>
      </c>
      <c r="AS29" s="175"/>
      <c r="AT29" s="192"/>
      <c r="AU29" s="185" t="s">
        <v>34</v>
      </c>
      <c r="AV29" s="185"/>
      <c r="AW29" s="185"/>
      <c r="AX29" s="186"/>
    </row>
    <row r="30" spans="1:50" s="8" customFormat="1" ht="20.100000000000001" customHeight="1" x14ac:dyDescent="0.35">
      <c r="A30" s="103">
        <v>11</v>
      </c>
      <c r="B30" s="103"/>
      <c r="C30" s="177">
        <v>148739</v>
      </c>
      <c r="D30" s="187"/>
      <c r="E30" s="187"/>
      <c r="F30" s="187"/>
      <c r="G30" s="187"/>
      <c r="H30" s="188" t="s">
        <v>38</v>
      </c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 t="s">
        <v>46</v>
      </c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75">
        <v>3</v>
      </c>
      <c r="AF30" s="175"/>
      <c r="AG30" s="175"/>
      <c r="AH30" s="189">
        <v>731</v>
      </c>
      <c r="AI30" s="190"/>
      <c r="AJ30" s="191"/>
      <c r="AK30" s="175">
        <v>11</v>
      </c>
      <c r="AL30" s="175"/>
      <c r="AM30" s="187"/>
      <c r="AN30" s="116">
        <f t="shared" si="0"/>
        <v>66.45</v>
      </c>
      <c r="AO30" s="117"/>
      <c r="AP30" s="117"/>
      <c r="AQ30" s="117"/>
      <c r="AR30" s="175">
        <v>319</v>
      </c>
      <c r="AS30" s="175"/>
      <c r="AT30" s="192"/>
      <c r="AU30" s="185" t="s">
        <v>33</v>
      </c>
      <c r="AV30" s="185"/>
      <c r="AW30" s="185"/>
      <c r="AX30" s="186"/>
    </row>
    <row r="31" spans="1:50" s="8" customFormat="1" ht="20.100000000000001" customHeight="1" x14ac:dyDescent="0.35">
      <c r="A31" s="103">
        <v>12</v>
      </c>
      <c r="B31" s="103"/>
      <c r="C31" s="177">
        <v>205896</v>
      </c>
      <c r="D31" s="187"/>
      <c r="E31" s="187"/>
      <c r="F31" s="187"/>
      <c r="G31" s="187"/>
      <c r="H31" s="188" t="s">
        <v>55</v>
      </c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 t="s">
        <v>56</v>
      </c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75"/>
      <c r="AF31" s="175"/>
      <c r="AG31" s="175"/>
      <c r="AH31" s="189"/>
      <c r="AI31" s="190"/>
      <c r="AJ31" s="191"/>
      <c r="AK31" s="175"/>
      <c r="AL31" s="175"/>
      <c r="AM31" s="187"/>
      <c r="AN31" s="116" t="str">
        <f t="shared" si="0"/>
        <v/>
      </c>
      <c r="AO31" s="117"/>
      <c r="AP31" s="117"/>
      <c r="AQ31" s="117"/>
      <c r="AR31" s="175"/>
      <c r="AS31" s="175"/>
      <c r="AT31" s="192"/>
      <c r="AU31" s="185"/>
      <c r="AV31" s="185"/>
      <c r="AW31" s="185"/>
      <c r="AX31" s="186"/>
    </row>
    <row r="32" spans="1:50" s="8" customFormat="1" ht="20.100000000000001" customHeight="1" x14ac:dyDescent="0.35">
      <c r="A32" s="193" t="s">
        <v>31</v>
      </c>
      <c r="B32" s="194"/>
      <c r="C32" s="194"/>
      <c r="D32" s="194"/>
      <c r="E32" s="194"/>
      <c r="F32" s="194"/>
      <c r="G32" s="194"/>
      <c r="H32" s="194"/>
      <c r="I32" s="194"/>
      <c r="J32" s="195"/>
      <c r="K32" s="196">
        <f>IF(ISTEXT(AK32),"",ROUNDDOWN(AH32/AK32,2))</f>
        <v>98.15</v>
      </c>
      <c r="L32" s="197"/>
      <c r="M32" s="197"/>
      <c r="N32" s="148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128">
        <f>SUM(AH20:AJ31)</f>
        <v>13741</v>
      </c>
      <c r="AI32" s="147"/>
      <c r="AJ32" s="148"/>
      <c r="AK32" s="103">
        <f>SUM(AK20:AM31)</f>
        <v>140</v>
      </c>
      <c r="AL32" s="117"/>
      <c r="AM32" s="150"/>
      <c r="AN32" s="22"/>
      <c r="AO32" s="21"/>
      <c r="AP32" s="21"/>
      <c r="AQ32" s="21"/>
      <c r="AR32" s="21"/>
      <c r="AS32" s="21"/>
      <c r="AT32" s="21"/>
      <c r="AU32" s="21"/>
      <c r="AV32" s="21"/>
      <c r="AW32" s="21"/>
      <c r="AX32" s="23"/>
    </row>
    <row r="33" spans="1:50" s="8" customFormat="1" ht="20.100000000000001" customHeight="1" x14ac:dyDescent="0.35"/>
    <row r="34" spans="1:50" s="8" customFormat="1" ht="150" customHeight="1" x14ac:dyDescent="0.35"/>
    <row r="35" spans="1:50" s="8" customFormat="1" ht="20.100000000000001" customHeight="1" x14ac:dyDescent="0.35">
      <c r="A35" s="24" t="s">
        <v>58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U35" s="155" t="s">
        <v>0</v>
      </c>
      <c r="V35" s="156"/>
      <c r="W35" s="156"/>
      <c r="X35" s="156"/>
      <c r="Y35" s="156"/>
      <c r="Z35" s="156"/>
      <c r="AA35" s="156"/>
      <c r="AB35" s="156"/>
      <c r="AC35" s="7"/>
      <c r="AD35" s="7"/>
      <c r="AE35" s="7"/>
    </row>
    <row r="36" spans="1:50" s="7" customFormat="1" ht="20.100000000000001" customHeight="1" x14ac:dyDescent="0.35">
      <c r="A36" s="145" t="s">
        <v>1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6" t="s">
        <v>2</v>
      </c>
      <c r="L36" s="146"/>
      <c r="M36" s="139" t="s">
        <v>3</v>
      </c>
      <c r="N36" s="139"/>
      <c r="O36" s="139"/>
      <c r="P36" s="139" t="s">
        <v>4</v>
      </c>
      <c r="Q36" s="139"/>
      <c r="R36" s="139" t="s">
        <v>5</v>
      </c>
      <c r="S36" s="139"/>
      <c r="T36" s="139"/>
      <c r="U36" s="139"/>
      <c r="V36" s="139" t="s">
        <v>6</v>
      </c>
      <c r="W36" s="139"/>
      <c r="X36" s="139"/>
      <c r="Y36" s="139"/>
      <c r="Z36" s="139"/>
      <c r="AA36" s="145" t="s">
        <v>7</v>
      </c>
      <c r="AB36" s="145"/>
      <c r="AC36" s="145"/>
      <c r="AD36" s="145"/>
      <c r="AE36" s="145"/>
      <c r="AF36" s="145"/>
      <c r="AG36" s="145"/>
      <c r="AH36" s="145"/>
      <c r="AI36" s="145"/>
      <c r="AJ36" s="145"/>
      <c r="AK36" s="146" t="s">
        <v>2</v>
      </c>
      <c r="AL36" s="146"/>
      <c r="AM36" s="139" t="s">
        <v>3</v>
      </c>
      <c r="AN36" s="139"/>
      <c r="AO36" s="139"/>
      <c r="AP36" s="139" t="s">
        <v>4</v>
      </c>
      <c r="AQ36" s="139"/>
      <c r="AR36" s="139" t="s">
        <v>5</v>
      </c>
      <c r="AS36" s="139"/>
      <c r="AT36" s="139"/>
      <c r="AU36" s="139"/>
      <c r="AV36" s="139" t="s">
        <v>6</v>
      </c>
      <c r="AW36" s="139"/>
      <c r="AX36" s="139"/>
    </row>
    <row r="37" spans="1:50" s="8" customFormat="1" ht="20.100000000000001" customHeight="1" x14ac:dyDescent="0.35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7">
        <v>0</v>
      </c>
      <c r="L37" s="177"/>
      <c r="M37" s="175">
        <v>310</v>
      </c>
      <c r="N37" s="175"/>
      <c r="O37" s="175"/>
      <c r="P37" s="175">
        <v>4</v>
      </c>
      <c r="Q37" s="175"/>
      <c r="R37" s="116">
        <v>77.5</v>
      </c>
      <c r="S37" s="103"/>
      <c r="T37" s="103"/>
      <c r="U37" s="103"/>
      <c r="V37" s="175">
        <v>229</v>
      </c>
      <c r="W37" s="175"/>
      <c r="X37" s="175"/>
      <c r="Y37" s="149" t="s">
        <v>8</v>
      </c>
      <c r="Z37" s="149"/>
      <c r="AA37" s="176" t="s">
        <v>36</v>
      </c>
      <c r="AB37" s="176"/>
      <c r="AC37" s="176"/>
      <c r="AD37" s="176"/>
      <c r="AE37" s="176"/>
      <c r="AF37" s="176"/>
      <c r="AG37" s="176"/>
      <c r="AH37" s="176"/>
      <c r="AI37" s="176"/>
      <c r="AJ37" s="176"/>
      <c r="AK37" s="103">
        <f>IF(ISBLANK(K37),"",2-K37)</f>
        <v>2</v>
      </c>
      <c r="AL37" s="103"/>
      <c r="AM37" s="175">
        <v>350</v>
      </c>
      <c r="AN37" s="175"/>
      <c r="AO37" s="175"/>
      <c r="AP37" s="103">
        <f>IF(ISBLANK(P37),"",P37)</f>
        <v>4</v>
      </c>
      <c r="AQ37" s="103"/>
      <c r="AR37" s="116">
        <f>IF(ISTEXT(AP37),"",ROUNDDOWN(AM37/AP37,2))</f>
        <v>87.5</v>
      </c>
      <c r="AS37" s="103"/>
      <c r="AT37" s="103"/>
      <c r="AU37" s="103"/>
      <c r="AV37" s="175">
        <v>180</v>
      </c>
      <c r="AW37" s="175"/>
      <c r="AX37" s="175"/>
    </row>
    <row r="38" spans="1:50" s="8" customFormat="1" ht="20.100000000000001" customHeight="1" x14ac:dyDescent="0.35">
      <c r="A38" s="176" t="s">
        <v>37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7">
        <v>0</v>
      </c>
      <c r="L38" s="177"/>
      <c r="M38" s="175">
        <v>240</v>
      </c>
      <c r="N38" s="175"/>
      <c r="O38" s="175"/>
      <c r="P38" s="175">
        <v>4</v>
      </c>
      <c r="Q38" s="175"/>
      <c r="R38" s="116">
        <f>IF(ISBLANK(P38),"",ROUNDDOWN(M38/P38,2))</f>
        <v>60</v>
      </c>
      <c r="S38" s="103"/>
      <c r="T38" s="103"/>
      <c r="U38" s="103"/>
      <c r="V38" s="175">
        <v>221</v>
      </c>
      <c r="W38" s="175"/>
      <c r="X38" s="175"/>
      <c r="Y38" s="149" t="s">
        <v>8</v>
      </c>
      <c r="Z38" s="149"/>
      <c r="AA38" s="176" t="s">
        <v>38</v>
      </c>
      <c r="AB38" s="176"/>
      <c r="AC38" s="176"/>
      <c r="AD38" s="176"/>
      <c r="AE38" s="176"/>
      <c r="AF38" s="176"/>
      <c r="AG38" s="176"/>
      <c r="AH38" s="176"/>
      <c r="AI38" s="176"/>
      <c r="AJ38" s="176"/>
      <c r="AK38" s="103">
        <f>IF(ISBLANK(K38),"",2-K38)</f>
        <v>2</v>
      </c>
      <c r="AL38" s="103"/>
      <c r="AM38" s="175">
        <v>350</v>
      </c>
      <c r="AN38" s="175"/>
      <c r="AO38" s="175"/>
      <c r="AP38" s="103">
        <f>IF(ISBLANK(P38),"",P38)</f>
        <v>4</v>
      </c>
      <c r="AQ38" s="103"/>
      <c r="AR38" s="116">
        <f>IF(ISTEXT(AP38),"",ROUNDDOWN(AM38/AP38,2))</f>
        <v>87.5</v>
      </c>
      <c r="AS38" s="103"/>
      <c r="AT38" s="103"/>
      <c r="AU38" s="103"/>
      <c r="AV38" s="175">
        <v>319</v>
      </c>
      <c r="AW38" s="175"/>
      <c r="AX38" s="175"/>
    </row>
    <row r="39" spans="1:50" s="8" customFormat="1" ht="20.100000000000001" customHeight="1" x14ac:dyDescent="0.35">
      <c r="A39" s="176" t="s">
        <v>40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7">
        <v>0</v>
      </c>
      <c r="L39" s="177"/>
      <c r="M39" s="175">
        <v>348</v>
      </c>
      <c r="N39" s="175"/>
      <c r="O39" s="175"/>
      <c r="P39" s="175">
        <v>4</v>
      </c>
      <c r="Q39" s="175"/>
      <c r="R39" s="116">
        <f>IF(ISBLANK(P39),"",ROUNDDOWN(M39/P39,2))</f>
        <v>87</v>
      </c>
      <c r="S39" s="103"/>
      <c r="T39" s="103"/>
      <c r="U39" s="103"/>
      <c r="V39" s="175">
        <v>243</v>
      </c>
      <c r="W39" s="175"/>
      <c r="X39" s="175"/>
      <c r="Y39" s="149" t="s">
        <v>8</v>
      </c>
      <c r="Z39" s="149"/>
      <c r="AA39" s="176" t="s">
        <v>39</v>
      </c>
      <c r="AB39" s="176"/>
      <c r="AC39" s="176"/>
      <c r="AD39" s="176"/>
      <c r="AE39" s="176"/>
      <c r="AF39" s="176"/>
      <c r="AG39" s="176"/>
      <c r="AH39" s="176"/>
      <c r="AI39" s="176"/>
      <c r="AJ39" s="176"/>
      <c r="AK39" s="103">
        <f>IF(ISBLANK(K39),"",2-K39)</f>
        <v>2</v>
      </c>
      <c r="AL39" s="103"/>
      <c r="AM39" s="175">
        <v>350</v>
      </c>
      <c r="AN39" s="175"/>
      <c r="AO39" s="175"/>
      <c r="AP39" s="103">
        <f>IF(ISBLANK(P39),"",P39)</f>
        <v>4</v>
      </c>
      <c r="AQ39" s="103"/>
      <c r="AR39" s="116">
        <f>IF(ISTEXT(AP39),"",ROUNDDOWN(AM39/AP39,2))</f>
        <v>87.5</v>
      </c>
      <c r="AS39" s="103"/>
      <c r="AT39" s="103"/>
      <c r="AU39" s="103"/>
      <c r="AV39" s="175">
        <v>339</v>
      </c>
      <c r="AW39" s="175"/>
      <c r="AX39" s="175"/>
    </row>
    <row r="40" spans="1:50" s="16" customFormat="1" ht="20.100000000000001" customHeight="1" x14ac:dyDescent="0.35">
      <c r="A40" s="10"/>
      <c r="B40" s="10"/>
      <c r="C40" s="10"/>
      <c r="D40" s="10"/>
      <c r="E40" s="10"/>
      <c r="F40" s="10"/>
      <c r="G40" s="11"/>
      <c r="H40" s="11"/>
      <c r="I40" s="10"/>
      <c r="J40" s="11"/>
      <c r="K40" s="12"/>
      <c r="L40" s="13"/>
      <c r="M40" s="13"/>
      <c r="N40" s="10"/>
      <c r="O40" s="10"/>
      <c r="P40" s="10"/>
      <c r="Q40" s="10"/>
      <c r="R40" s="10"/>
      <c r="S40" s="14"/>
      <c r="T40" s="14"/>
      <c r="U40" s="198" t="s">
        <v>9</v>
      </c>
      <c r="V40" s="147"/>
      <c r="W40" s="147"/>
      <c r="X40" s="147"/>
      <c r="Y40" s="147"/>
      <c r="Z40" s="147"/>
      <c r="AA40" s="147"/>
      <c r="AB40" s="147"/>
      <c r="AC40" s="15"/>
      <c r="AD40" s="15"/>
      <c r="AE40" s="15"/>
      <c r="AF40" s="11"/>
      <c r="AG40" s="10"/>
      <c r="AH40" s="12"/>
      <c r="AI40" s="12"/>
      <c r="AJ40" s="12"/>
      <c r="AK40" s="13"/>
      <c r="AL40" s="12"/>
      <c r="AM40" s="13"/>
      <c r="AN40" s="10"/>
      <c r="AO40" s="10"/>
      <c r="AP40" s="10"/>
      <c r="AQ40" s="10"/>
      <c r="AR40" s="10"/>
      <c r="AS40" s="154"/>
      <c r="AT40" s="154"/>
      <c r="AU40" s="154"/>
      <c r="AV40" s="10"/>
      <c r="AW40" s="10"/>
      <c r="AX40" s="10"/>
    </row>
    <row r="41" spans="1:50" s="8" customFormat="1" ht="20.100000000000001" customHeight="1" x14ac:dyDescent="0.35">
      <c r="A41" s="176" t="s">
        <v>40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7">
        <v>2</v>
      </c>
      <c r="L41" s="177"/>
      <c r="M41" s="175">
        <v>350</v>
      </c>
      <c r="N41" s="175"/>
      <c r="O41" s="175"/>
      <c r="P41" s="175">
        <v>2</v>
      </c>
      <c r="Q41" s="175"/>
      <c r="R41" s="116">
        <f>IF(ISBLANK(P41),"",ROUNDDOWN(M41/P41,2))</f>
        <v>175</v>
      </c>
      <c r="S41" s="103"/>
      <c r="T41" s="103"/>
      <c r="U41" s="103"/>
      <c r="V41" s="175">
        <v>348</v>
      </c>
      <c r="W41" s="175"/>
      <c r="X41" s="175"/>
      <c r="Y41" s="149" t="s">
        <v>8</v>
      </c>
      <c r="Z41" s="149"/>
      <c r="AA41" s="176" t="s">
        <v>36</v>
      </c>
      <c r="AB41" s="176"/>
      <c r="AC41" s="176"/>
      <c r="AD41" s="176"/>
      <c r="AE41" s="176"/>
      <c r="AF41" s="176"/>
      <c r="AG41" s="176"/>
      <c r="AH41" s="176"/>
      <c r="AI41" s="176"/>
      <c r="AJ41" s="176"/>
      <c r="AK41" s="103">
        <f>IF(ISBLANK(K41),"",2-K41)</f>
        <v>0</v>
      </c>
      <c r="AL41" s="103"/>
      <c r="AM41" s="175">
        <v>54</v>
      </c>
      <c r="AN41" s="175"/>
      <c r="AO41" s="175"/>
      <c r="AP41" s="103">
        <f>IF(ISBLANK(P41),"",P41)</f>
        <v>2</v>
      </c>
      <c r="AQ41" s="103"/>
      <c r="AR41" s="116">
        <f>IF(ISTEXT(AP41),"",ROUNDDOWN(AM41/AP41,2))</f>
        <v>27</v>
      </c>
      <c r="AS41" s="103"/>
      <c r="AT41" s="103"/>
      <c r="AU41" s="103"/>
      <c r="AV41" s="175">
        <v>53</v>
      </c>
      <c r="AW41" s="175"/>
      <c r="AX41" s="175"/>
    </row>
    <row r="42" spans="1:50" s="8" customFormat="1" ht="20.100000000000001" customHeight="1" x14ac:dyDescent="0.35">
      <c r="A42" s="176" t="s">
        <v>35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7">
        <v>2</v>
      </c>
      <c r="L42" s="177"/>
      <c r="M42" s="175">
        <v>350</v>
      </c>
      <c r="N42" s="175"/>
      <c r="O42" s="175"/>
      <c r="P42" s="175">
        <v>2</v>
      </c>
      <c r="Q42" s="175"/>
      <c r="R42" s="116">
        <f>IF(ISBLANK(P42),"",ROUNDDOWN(M42/P42,2))</f>
        <v>175</v>
      </c>
      <c r="S42" s="103"/>
      <c r="T42" s="103"/>
      <c r="U42" s="103"/>
      <c r="V42" s="175">
        <v>349</v>
      </c>
      <c r="W42" s="175"/>
      <c r="X42" s="175"/>
      <c r="Y42" s="149" t="s">
        <v>8</v>
      </c>
      <c r="Z42" s="149"/>
      <c r="AA42" s="176" t="s">
        <v>38</v>
      </c>
      <c r="AB42" s="176"/>
      <c r="AC42" s="176"/>
      <c r="AD42" s="176"/>
      <c r="AE42" s="176"/>
      <c r="AF42" s="176"/>
      <c r="AG42" s="176"/>
      <c r="AH42" s="176"/>
      <c r="AI42" s="176"/>
      <c r="AJ42" s="176"/>
      <c r="AK42" s="103">
        <f>IF(ISBLANK(K42),"",2-K42)</f>
        <v>0</v>
      </c>
      <c r="AL42" s="103"/>
      <c r="AM42" s="175">
        <v>13</v>
      </c>
      <c r="AN42" s="175"/>
      <c r="AO42" s="175"/>
      <c r="AP42" s="103">
        <f>IF(ISBLANK(P42),"",P42)</f>
        <v>2</v>
      </c>
      <c r="AQ42" s="103"/>
      <c r="AR42" s="116">
        <f>IF(ISTEXT(AP42),"",ROUNDDOWN(AM42/AP42,2))</f>
        <v>6.5</v>
      </c>
      <c r="AS42" s="103"/>
      <c r="AT42" s="103"/>
      <c r="AU42" s="103"/>
      <c r="AV42" s="175">
        <v>11</v>
      </c>
      <c r="AW42" s="175"/>
      <c r="AX42" s="175"/>
    </row>
    <row r="43" spans="1:50" s="8" customFormat="1" ht="20.100000000000001" customHeight="1" x14ac:dyDescent="0.35">
      <c r="A43" s="176" t="s">
        <v>37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7">
        <v>2</v>
      </c>
      <c r="L43" s="177"/>
      <c r="M43" s="175">
        <v>350</v>
      </c>
      <c r="N43" s="175"/>
      <c r="O43" s="175"/>
      <c r="P43" s="175">
        <v>1</v>
      </c>
      <c r="Q43" s="175"/>
      <c r="R43" s="116">
        <f>IF(ISBLANK(P43),"",ROUNDDOWN(M43/P43,2))</f>
        <v>350</v>
      </c>
      <c r="S43" s="103"/>
      <c r="T43" s="103"/>
      <c r="U43" s="103"/>
      <c r="V43" s="175">
        <v>350</v>
      </c>
      <c r="W43" s="175"/>
      <c r="X43" s="175"/>
      <c r="Y43" s="149" t="s">
        <v>8</v>
      </c>
      <c r="Z43" s="149"/>
      <c r="AA43" s="176" t="s">
        <v>39</v>
      </c>
      <c r="AB43" s="176"/>
      <c r="AC43" s="176"/>
      <c r="AD43" s="176"/>
      <c r="AE43" s="176"/>
      <c r="AF43" s="176"/>
      <c r="AG43" s="176"/>
      <c r="AH43" s="176"/>
      <c r="AI43" s="176"/>
      <c r="AJ43" s="176"/>
      <c r="AK43" s="103">
        <f>IF(ISBLANK(K43),"",2-K43)</f>
        <v>0</v>
      </c>
      <c r="AL43" s="103"/>
      <c r="AM43" s="175">
        <v>0</v>
      </c>
      <c r="AN43" s="175"/>
      <c r="AO43" s="175"/>
      <c r="AP43" s="103">
        <f>IF(ISBLANK(P43),"",P43)</f>
        <v>1</v>
      </c>
      <c r="AQ43" s="103"/>
      <c r="AR43" s="116">
        <f>IF(ISTEXT(AP43),"",ROUNDDOWN(AM43/AP43,2))</f>
        <v>0</v>
      </c>
      <c r="AS43" s="103"/>
      <c r="AT43" s="103"/>
      <c r="AU43" s="103"/>
      <c r="AV43" s="175">
        <v>0</v>
      </c>
      <c r="AW43" s="175"/>
      <c r="AX43" s="175"/>
    </row>
    <row r="44" spans="1:50" s="16" customFormat="1" ht="20.100000000000001" customHeight="1" x14ac:dyDescent="0.35">
      <c r="A44" s="10"/>
      <c r="B44" s="10"/>
      <c r="C44" s="10"/>
      <c r="D44" s="10"/>
      <c r="E44" s="10"/>
      <c r="F44" s="10"/>
      <c r="G44" s="11"/>
      <c r="H44" s="11"/>
      <c r="I44" s="10"/>
      <c r="J44" s="11"/>
      <c r="K44" s="12"/>
      <c r="L44" s="13"/>
      <c r="M44" s="13"/>
      <c r="N44" s="10"/>
      <c r="O44" s="10"/>
      <c r="P44" s="10"/>
      <c r="Q44" s="10"/>
      <c r="R44" s="10"/>
      <c r="S44" s="14"/>
      <c r="T44" s="14"/>
      <c r="U44" s="198" t="s">
        <v>10</v>
      </c>
      <c r="V44" s="147"/>
      <c r="W44" s="147"/>
      <c r="X44" s="147"/>
      <c r="Y44" s="147"/>
      <c r="Z44" s="147"/>
      <c r="AA44" s="147"/>
      <c r="AB44" s="147"/>
      <c r="AC44" s="15"/>
      <c r="AD44" s="15"/>
      <c r="AE44" s="15"/>
      <c r="AF44" s="11"/>
      <c r="AG44" s="10"/>
      <c r="AH44" s="12"/>
      <c r="AI44" s="12"/>
      <c r="AJ44" s="12"/>
      <c r="AK44" s="13"/>
      <c r="AL44" s="12"/>
      <c r="AM44" s="13"/>
      <c r="AN44" s="10"/>
      <c r="AO44" s="10"/>
      <c r="AP44" s="10"/>
      <c r="AQ44" s="10"/>
      <c r="AR44" s="10"/>
      <c r="AS44" s="14"/>
      <c r="AT44" s="14"/>
      <c r="AU44" s="14"/>
      <c r="AV44" s="10"/>
      <c r="AW44" s="10"/>
      <c r="AX44" s="10"/>
    </row>
    <row r="45" spans="1:50" s="8" customFormat="1" ht="20.100000000000001" customHeight="1" x14ac:dyDescent="0.35">
      <c r="A45" s="117" t="s">
        <v>40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77">
        <v>2</v>
      </c>
      <c r="L45" s="177"/>
      <c r="M45" s="175">
        <v>350</v>
      </c>
      <c r="N45" s="175"/>
      <c r="O45" s="175"/>
      <c r="P45" s="175">
        <v>1</v>
      </c>
      <c r="Q45" s="175"/>
      <c r="R45" s="116">
        <f>IF(ISBLANK(P45),"",ROUNDDOWN(M45/P45,2))</f>
        <v>350</v>
      </c>
      <c r="S45" s="103"/>
      <c r="T45" s="103"/>
      <c r="U45" s="103"/>
      <c r="V45" s="175">
        <v>350</v>
      </c>
      <c r="W45" s="175"/>
      <c r="X45" s="175"/>
      <c r="Y45" s="149" t="s">
        <v>8</v>
      </c>
      <c r="Z45" s="149"/>
      <c r="AA45" s="176" t="s">
        <v>38</v>
      </c>
      <c r="AB45" s="176"/>
      <c r="AC45" s="176"/>
      <c r="AD45" s="176"/>
      <c r="AE45" s="176"/>
      <c r="AF45" s="176"/>
      <c r="AG45" s="176"/>
      <c r="AH45" s="176"/>
      <c r="AI45" s="176"/>
      <c r="AJ45" s="176"/>
      <c r="AK45" s="103">
        <f>IF(ISBLANK(K45),"",2-K45)</f>
        <v>0</v>
      </c>
      <c r="AL45" s="103"/>
      <c r="AM45" s="175">
        <v>1</v>
      </c>
      <c r="AN45" s="175"/>
      <c r="AO45" s="175"/>
      <c r="AP45" s="103">
        <f>IF(ISBLANK(P45),"",P45)</f>
        <v>1</v>
      </c>
      <c r="AQ45" s="103"/>
      <c r="AR45" s="116">
        <f>IF(ISTEXT(AP45),"",ROUNDDOWN(AM45/AP45,2))</f>
        <v>1</v>
      </c>
      <c r="AS45" s="103"/>
      <c r="AT45" s="103"/>
      <c r="AU45" s="103"/>
      <c r="AV45" s="175">
        <v>1</v>
      </c>
      <c r="AW45" s="175"/>
      <c r="AX45" s="175"/>
    </row>
    <row r="46" spans="1:50" s="8" customFormat="1" ht="20.100000000000001" customHeight="1" x14ac:dyDescent="0.35">
      <c r="A46" s="117" t="s">
        <v>35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77">
        <v>2</v>
      </c>
      <c r="L46" s="177"/>
      <c r="M46" s="175">
        <v>350</v>
      </c>
      <c r="N46" s="175"/>
      <c r="O46" s="175"/>
      <c r="P46" s="175">
        <v>3</v>
      </c>
      <c r="Q46" s="175"/>
      <c r="R46" s="116">
        <f>IF(ISBLANK(P46),"",ROUNDDOWN(M46/P46,2))</f>
        <v>116.66</v>
      </c>
      <c r="S46" s="103"/>
      <c r="T46" s="103"/>
      <c r="U46" s="103"/>
      <c r="V46" s="175">
        <v>170</v>
      </c>
      <c r="W46" s="175"/>
      <c r="X46" s="175"/>
      <c r="Y46" s="149" t="s">
        <v>8</v>
      </c>
      <c r="Z46" s="149"/>
      <c r="AA46" s="176" t="s">
        <v>39</v>
      </c>
      <c r="AB46" s="176"/>
      <c r="AC46" s="176"/>
      <c r="AD46" s="176"/>
      <c r="AE46" s="176"/>
      <c r="AF46" s="176"/>
      <c r="AG46" s="176"/>
      <c r="AH46" s="176"/>
      <c r="AI46" s="176"/>
      <c r="AJ46" s="176"/>
      <c r="AK46" s="103">
        <f>IF(ISBLANK(K46),"",2-K46)</f>
        <v>0</v>
      </c>
      <c r="AL46" s="103"/>
      <c r="AM46" s="175">
        <v>303</v>
      </c>
      <c r="AN46" s="175"/>
      <c r="AO46" s="175"/>
      <c r="AP46" s="103">
        <f>IF(ISBLANK(P46),"",P46)</f>
        <v>3</v>
      </c>
      <c r="AQ46" s="103"/>
      <c r="AR46" s="116">
        <f>IF(ISTEXT(AP46),"",ROUNDDOWN(AM46/AP46,2))</f>
        <v>101</v>
      </c>
      <c r="AS46" s="103"/>
      <c r="AT46" s="103"/>
      <c r="AU46" s="103"/>
      <c r="AV46" s="175">
        <v>258</v>
      </c>
      <c r="AW46" s="175"/>
      <c r="AX46" s="175"/>
    </row>
    <row r="47" spans="1:50" s="8" customFormat="1" ht="20.100000000000001" customHeight="1" x14ac:dyDescent="0.3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77">
        <v>0</v>
      </c>
      <c r="L47" s="177"/>
      <c r="M47" s="175">
        <v>49</v>
      </c>
      <c r="N47" s="175"/>
      <c r="O47" s="175"/>
      <c r="P47" s="175">
        <v>3</v>
      </c>
      <c r="Q47" s="175"/>
      <c r="R47" s="116">
        <f>IF(ISBLANK(P47),"",ROUNDDOWN(M47/P47,2))</f>
        <v>16.329999999999998</v>
      </c>
      <c r="S47" s="103"/>
      <c r="T47" s="103"/>
      <c r="U47" s="103"/>
      <c r="V47" s="175">
        <v>25</v>
      </c>
      <c r="W47" s="175"/>
      <c r="X47" s="175"/>
      <c r="Y47" s="149" t="s">
        <v>8</v>
      </c>
      <c r="Z47" s="149"/>
      <c r="AA47" s="176" t="s">
        <v>36</v>
      </c>
      <c r="AB47" s="176"/>
      <c r="AC47" s="176"/>
      <c r="AD47" s="176"/>
      <c r="AE47" s="176"/>
      <c r="AF47" s="176"/>
      <c r="AG47" s="176"/>
      <c r="AH47" s="176"/>
      <c r="AI47" s="176"/>
      <c r="AJ47" s="176"/>
      <c r="AK47" s="103">
        <f>IF(ISBLANK(K47),"",2-K47)</f>
        <v>2</v>
      </c>
      <c r="AL47" s="103"/>
      <c r="AM47" s="175">
        <v>350</v>
      </c>
      <c r="AN47" s="175"/>
      <c r="AO47" s="175"/>
      <c r="AP47" s="103">
        <f>IF(ISBLANK(P47),"",P47)</f>
        <v>3</v>
      </c>
      <c r="AQ47" s="103"/>
      <c r="AR47" s="116">
        <f>IF(ISTEXT(AP47),"",ROUNDDOWN(AM47/AP47,2))</f>
        <v>116.66</v>
      </c>
      <c r="AS47" s="103"/>
      <c r="AT47" s="103"/>
      <c r="AU47" s="103"/>
      <c r="AV47" s="175">
        <v>348</v>
      </c>
      <c r="AW47" s="175"/>
      <c r="AX47" s="175"/>
    </row>
    <row r="48" spans="1:50" s="16" customFormat="1" ht="20.100000000000001" customHeight="1" x14ac:dyDescent="0.35">
      <c r="A48" s="10"/>
      <c r="B48" s="10"/>
      <c r="C48" s="10"/>
      <c r="D48" s="10"/>
      <c r="E48" s="10"/>
      <c r="F48" s="10"/>
      <c r="G48" s="11"/>
      <c r="H48" s="11"/>
      <c r="I48" s="10"/>
      <c r="J48" s="11"/>
      <c r="K48" s="12"/>
      <c r="L48" s="13"/>
      <c r="M48" s="13"/>
      <c r="N48" s="10"/>
      <c r="O48" s="10"/>
      <c r="P48" s="10"/>
      <c r="Q48" s="10"/>
      <c r="R48" s="10"/>
      <c r="S48" s="14"/>
      <c r="T48" s="14"/>
      <c r="U48" s="198" t="s">
        <v>11</v>
      </c>
      <c r="V48" s="147"/>
      <c r="W48" s="147"/>
      <c r="X48" s="147"/>
      <c r="Y48" s="147"/>
      <c r="Z48" s="147"/>
      <c r="AA48" s="147"/>
      <c r="AB48" s="147"/>
      <c r="AC48" s="15"/>
      <c r="AD48" s="15"/>
      <c r="AE48" s="15"/>
      <c r="AF48" s="11"/>
      <c r="AG48" s="10"/>
      <c r="AH48" s="12"/>
      <c r="AI48" s="12"/>
      <c r="AJ48" s="12"/>
      <c r="AK48" s="13"/>
      <c r="AL48" s="12"/>
      <c r="AM48" s="13"/>
      <c r="AN48" s="10"/>
      <c r="AO48" s="10"/>
      <c r="AP48" s="10"/>
      <c r="AQ48" s="10"/>
      <c r="AR48" s="10"/>
      <c r="AS48" s="14"/>
      <c r="AT48" s="14"/>
      <c r="AU48" s="14"/>
      <c r="AV48" s="10"/>
      <c r="AW48" s="10"/>
      <c r="AX48" s="10"/>
    </row>
    <row r="49" spans="1:50" s="8" customFormat="1" ht="20.100000000000001" customHeight="1" x14ac:dyDescent="0.35">
      <c r="A49" s="117" t="s">
        <v>37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99">
        <v>2</v>
      </c>
      <c r="L49" s="199"/>
      <c r="M49" s="103">
        <v>350</v>
      </c>
      <c r="N49" s="103"/>
      <c r="O49" s="103"/>
      <c r="P49" s="103">
        <v>3</v>
      </c>
      <c r="Q49" s="103"/>
      <c r="R49" s="116">
        <f>IF(ISBLANK(P49),"",ROUNDDOWN(M49/P49,2))</f>
        <v>116.66</v>
      </c>
      <c r="S49" s="103"/>
      <c r="T49" s="103"/>
      <c r="U49" s="103"/>
      <c r="V49" s="175">
        <v>347</v>
      </c>
      <c r="W49" s="175"/>
      <c r="X49" s="175"/>
      <c r="Y49" s="149" t="s">
        <v>8</v>
      </c>
      <c r="Z49" s="149"/>
      <c r="AA49" s="176" t="s">
        <v>40</v>
      </c>
      <c r="AB49" s="176"/>
      <c r="AC49" s="176"/>
      <c r="AD49" s="176"/>
      <c r="AE49" s="176"/>
      <c r="AF49" s="176"/>
      <c r="AG49" s="176"/>
      <c r="AH49" s="176"/>
      <c r="AI49" s="176"/>
      <c r="AJ49" s="176"/>
      <c r="AK49" s="103">
        <f>IF(ISBLANK(K49),"",2-K49)</f>
        <v>0</v>
      </c>
      <c r="AL49" s="103"/>
      <c r="AM49" s="175">
        <v>313</v>
      </c>
      <c r="AN49" s="175"/>
      <c r="AO49" s="175"/>
      <c r="AP49" s="103">
        <f>IF(ISBLANK(P49),"",P49)</f>
        <v>3</v>
      </c>
      <c r="AQ49" s="103"/>
      <c r="AR49" s="116">
        <f>IF(ISTEXT(AP49),"",ROUNDDOWN(AM49/AP49,2))</f>
        <v>104.33</v>
      </c>
      <c r="AS49" s="103"/>
      <c r="AT49" s="103"/>
      <c r="AU49" s="103"/>
      <c r="AV49" s="175">
        <v>311</v>
      </c>
      <c r="AW49" s="175"/>
      <c r="AX49" s="175"/>
    </row>
    <row r="50" spans="1:50" s="8" customFormat="1" ht="20.100000000000001" customHeight="1" x14ac:dyDescent="0.35">
      <c r="A50" s="117" t="s">
        <v>35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99">
        <v>0</v>
      </c>
      <c r="L50" s="199"/>
      <c r="M50" s="103">
        <v>2</v>
      </c>
      <c r="N50" s="103"/>
      <c r="O50" s="103"/>
      <c r="P50" s="103">
        <v>1</v>
      </c>
      <c r="Q50" s="103"/>
      <c r="R50" s="116">
        <f>IF(ISBLANK(P50),"",ROUNDDOWN(M50/P50,2))</f>
        <v>2</v>
      </c>
      <c r="S50" s="103"/>
      <c r="T50" s="103"/>
      <c r="U50" s="103"/>
      <c r="V50" s="175">
        <v>2</v>
      </c>
      <c r="W50" s="175"/>
      <c r="X50" s="175"/>
      <c r="Y50" s="149" t="s">
        <v>8</v>
      </c>
      <c r="Z50" s="149"/>
      <c r="AA50" s="176" t="s">
        <v>37</v>
      </c>
      <c r="AB50" s="176"/>
      <c r="AC50" s="176"/>
      <c r="AD50" s="176"/>
      <c r="AE50" s="176"/>
      <c r="AF50" s="176"/>
      <c r="AG50" s="176"/>
      <c r="AH50" s="176"/>
      <c r="AI50" s="176"/>
      <c r="AJ50" s="176"/>
      <c r="AK50" s="103">
        <f>IF(ISBLANK(K50),"",2-K50)</f>
        <v>2</v>
      </c>
      <c r="AL50" s="103"/>
      <c r="AM50" s="175">
        <v>350</v>
      </c>
      <c r="AN50" s="175"/>
      <c r="AO50" s="175"/>
      <c r="AP50" s="103">
        <f>IF(ISBLANK(P50),"",P50)</f>
        <v>1</v>
      </c>
      <c r="AQ50" s="103"/>
      <c r="AR50" s="116">
        <f>IF(ISTEXT(AP50),"",ROUNDDOWN(AM50/AP50,2))</f>
        <v>350</v>
      </c>
      <c r="AS50" s="103"/>
      <c r="AT50" s="103"/>
      <c r="AU50" s="103"/>
      <c r="AV50" s="175">
        <v>350</v>
      </c>
      <c r="AW50" s="175"/>
      <c r="AX50" s="175"/>
    </row>
    <row r="51" spans="1:50" s="8" customFormat="1" ht="20.100000000000001" customHeight="1" x14ac:dyDescent="0.35">
      <c r="A51" s="117" t="s">
        <v>39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99">
        <v>2</v>
      </c>
      <c r="L51" s="199"/>
      <c r="M51" s="103">
        <v>350</v>
      </c>
      <c r="N51" s="103"/>
      <c r="O51" s="103"/>
      <c r="P51" s="103">
        <v>1</v>
      </c>
      <c r="Q51" s="103"/>
      <c r="R51" s="116">
        <f>IF(ISBLANK(P51),"",ROUNDDOWN(M51/P51,2))</f>
        <v>350</v>
      </c>
      <c r="S51" s="103"/>
      <c r="T51" s="103"/>
      <c r="U51" s="103"/>
      <c r="V51" s="175">
        <v>350</v>
      </c>
      <c r="W51" s="175"/>
      <c r="X51" s="175"/>
      <c r="Y51" s="149" t="s">
        <v>8</v>
      </c>
      <c r="Z51" s="149"/>
      <c r="AA51" s="176" t="s">
        <v>36</v>
      </c>
      <c r="AB51" s="176"/>
      <c r="AC51" s="176"/>
      <c r="AD51" s="176"/>
      <c r="AE51" s="176"/>
      <c r="AF51" s="176"/>
      <c r="AG51" s="176"/>
      <c r="AH51" s="176"/>
      <c r="AI51" s="176"/>
      <c r="AJ51" s="176"/>
      <c r="AK51" s="103">
        <v>2</v>
      </c>
      <c r="AL51" s="103"/>
      <c r="AM51" s="175">
        <v>350</v>
      </c>
      <c r="AN51" s="175"/>
      <c r="AO51" s="175"/>
      <c r="AP51" s="103">
        <f>IF(ISBLANK(P51),"",P51)</f>
        <v>1</v>
      </c>
      <c r="AQ51" s="103"/>
      <c r="AR51" s="116">
        <f>IF(ISTEXT(AP51),"",ROUNDDOWN(AM51/AP51,2))</f>
        <v>350</v>
      </c>
      <c r="AS51" s="103"/>
      <c r="AT51" s="103"/>
      <c r="AU51" s="103"/>
      <c r="AV51" s="175">
        <v>350</v>
      </c>
      <c r="AW51" s="175"/>
      <c r="AX51" s="175"/>
    </row>
    <row r="52" spans="1:50" s="16" customFormat="1" ht="20.100000000000001" customHeight="1" x14ac:dyDescent="0.35">
      <c r="A52" s="10"/>
      <c r="B52" s="10"/>
      <c r="C52" s="10"/>
      <c r="D52" s="10"/>
      <c r="E52" s="10"/>
      <c r="F52" s="10"/>
      <c r="G52" s="11"/>
      <c r="H52" s="11"/>
      <c r="I52" s="10"/>
      <c r="J52" s="11"/>
      <c r="K52" s="12"/>
      <c r="L52" s="13"/>
      <c r="M52" s="13"/>
      <c r="N52" s="10"/>
      <c r="O52" s="10"/>
      <c r="P52" s="10"/>
      <c r="Q52" s="10"/>
      <c r="R52" s="10"/>
      <c r="S52" s="14"/>
      <c r="T52" s="14"/>
      <c r="U52" s="198" t="s">
        <v>12</v>
      </c>
      <c r="V52" s="147"/>
      <c r="W52" s="147"/>
      <c r="X52" s="147"/>
      <c r="Y52" s="147"/>
      <c r="Z52" s="147"/>
      <c r="AA52" s="147"/>
      <c r="AB52" s="147"/>
      <c r="AC52" s="15"/>
      <c r="AD52" s="15"/>
      <c r="AE52" s="15"/>
      <c r="AF52" s="11"/>
      <c r="AG52" s="10"/>
      <c r="AH52" s="12"/>
      <c r="AI52" s="12"/>
      <c r="AJ52" s="12"/>
      <c r="AK52" s="13"/>
      <c r="AL52" s="12"/>
      <c r="AM52" s="13"/>
      <c r="AN52" s="10"/>
      <c r="AO52" s="10"/>
      <c r="AP52" s="10"/>
      <c r="AQ52" s="10"/>
      <c r="AR52" s="10"/>
      <c r="AS52" s="14"/>
      <c r="AT52" s="14"/>
      <c r="AU52" s="14"/>
      <c r="AV52" s="10"/>
      <c r="AW52" s="10"/>
      <c r="AX52" s="10"/>
    </row>
    <row r="53" spans="1:50" s="8" customFormat="1" ht="20.100000000000001" customHeight="1" x14ac:dyDescent="0.35">
      <c r="A53" s="176" t="s">
        <v>39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7">
        <v>1</v>
      </c>
      <c r="L53" s="177"/>
      <c r="M53" s="175">
        <v>350</v>
      </c>
      <c r="N53" s="175"/>
      <c r="O53" s="175"/>
      <c r="P53" s="175">
        <v>2</v>
      </c>
      <c r="Q53" s="175"/>
      <c r="R53" s="116">
        <f>IF(ISBLANK(P53),"",ROUNDDOWN(M53/P53,2))</f>
        <v>175</v>
      </c>
      <c r="S53" s="103"/>
      <c r="T53" s="103"/>
      <c r="U53" s="103"/>
      <c r="V53" s="175">
        <v>337</v>
      </c>
      <c r="W53" s="175"/>
      <c r="X53" s="175"/>
      <c r="Y53" s="149" t="s">
        <v>8</v>
      </c>
      <c r="Z53" s="149"/>
      <c r="AA53" s="176" t="s">
        <v>38</v>
      </c>
      <c r="AB53" s="176"/>
      <c r="AC53" s="176"/>
      <c r="AD53" s="176"/>
      <c r="AE53" s="176"/>
      <c r="AF53" s="176"/>
      <c r="AG53" s="176"/>
      <c r="AH53" s="176"/>
      <c r="AI53" s="176"/>
      <c r="AJ53" s="176"/>
      <c r="AK53" s="103">
        <f>IF(ISBLANK(K53),"",2-K53)</f>
        <v>1</v>
      </c>
      <c r="AL53" s="103"/>
      <c r="AM53" s="175">
        <v>350</v>
      </c>
      <c r="AN53" s="175"/>
      <c r="AO53" s="175"/>
      <c r="AP53" s="103">
        <f>IF(ISBLANK(P53),"",P53)</f>
        <v>2</v>
      </c>
      <c r="AQ53" s="103"/>
      <c r="AR53" s="116">
        <f>IF(ISTEXT(AP53),"",ROUNDDOWN(AM53/AP53,2))</f>
        <v>175</v>
      </c>
      <c r="AS53" s="103"/>
      <c r="AT53" s="103"/>
      <c r="AU53" s="103"/>
      <c r="AV53" s="175">
        <v>308</v>
      </c>
      <c r="AW53" s="175"/>
      <c r="AX53" s="175"/>
    </row>
    <row r="54" spans="1:50" s="8" customFormat="1" ht="20.100000000000001" customHeight="1" x14ac:dyDescent="0.35">
      <c r="A54" s="176" t="s">
        <v>35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7">
        <v>2</v>
      </c>
      <c r="L54" s="177"/>
      <c r="M54" s="175">
        <v>350</v>
      </c>
      <c r="N54" s="175"/>
      <c r="O54" s="175"/>
      <c r="P54" s="175">
        <v>3</v>
      </c>
      <c r="Q54" s="175"/>
      <c r="R54" s="116">
        <f>IF(ISBLANK(P54),"",ROUNDDOWN(M54/P54,2))</f>
        <v>116.66</v>
      </c>
      <c r="S54" s="103"/>
      <c r="T54" s="103"/>
      <c r="U54" s="103"/>
      <c r="V54" s="175">
        <v>297</v>
      </c>
      <c r="W54" s="175"/>
      <c r="X54" s="175"/>
      <c r="Y54" s="149" t="s">
        <v>8</v>
      </c>
      <c r="Z54" s="149"/>
      <c r="AA54" s="176" t="s">
        <v>40</v>
      </c>
      <c r="AB54" s="176"/>
      <c r="AC54" s="176"/>
      <c r="AD54" s="176"/>
      <c r="AE54" s="176"/>
      <c r="AF54" s="176"/>
      <c r="AG54" s="176"/>
      <c r="AH54" s="176"/>
      <c r="AI54" s="176"/>
      <c r="AJ54" s="176"/>
      <c r="AK54" s="103">
        <f>IF(ISBLANK(K54),"",2-K54)</f>
        <v>0</v>
      </c>
      <c r="AL54" s="103"/>
      <c r="AM54" s="175">
        <v>14</v>
      </c>
      <c r="AN54" s="175"/>
      <c r="AO54" s="175"/>
      <c r="AP54" s="103">
        <f>IF(ISBLANK(P54),"",P54)</f>
        <v>3</v>
      </c>
      <c r="AQ54" s="103"/>
      <c r="AR54" s="116">
        <f>IF(ISTEXT(AP54),"",ROUNDDOWN(AM54/AP54,2))</f>
        <v>4.66</v>
      </c>
      <c r="AS54" s="103"/>
      <c r="AT54" s="103"/>
      <c r="AU54" s="103"/>
      <c r="AV54" s="175">
        <v>8</v>
      </c>
      <c r="AW54" s="175"/>
      <c r="AX54" s="175"/>
    </row>
    <row r="55" spans="1:50" s="8" customFormat="1" ht="20.100000000000001" customHeight="1" x14ac:dyDescent="0.35">
      <c r="A55" s="176" t="s">
        <v>36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7">
        <v>2</v>
      </c>
      <c r="L55" s="177"/>
      <c r="M55" s="175">
        <v>350</v>
      </c>
      <c r="N55" s="175"/>
      <c r="O55" s="175"/>
      <c r="P55" s="175">
        <v>2</v>
      </c>
      <c r="Q55" s="175"/>
      <c r="R55" s="116">
        <f>IF(ISBLANK(P55),"",ROUNDDOWN(M55/P55,2))</f>
        <v>175</v>
      </c>
      <c r="S55" s="103"/>
      <c r="T55" s="103"/>
      <c r="U55" s="103"/>
      <c r="V55" s="175">
        <v>346</v>
      </c>
      <c r="W55" s="175"/>
      <c r="X55" s="175"/>
      <c r="Y55" s="149" t="s">
        <v>8</v>
      </c>
      <c r="Z55" s="149"/>
      <c r="AA55" s="176" t="s">
        <v>38</v>
      </c>
      <c r="AB55" s="176"/>
      <c r="AC55" s="176"/>
      <c r="AD55" s="176"/>
      <c r="AE55" s="176"/>
      <c r="AF55" s="176"/>
      <c r="AG55" s="176"/>
      <c r="AH55" s="176"/>
      <c r="AI55" s="176"/>
      <c r="AJ55" s="176"/>
      <c r="AK55" s="103">
        <f>IF(ISBLANK(K55),"",2-K55)</f>
        <v>0</v>
      </c>
      <c r="AL55" s="103"/>
      <c r="AM55" s="175">
        <v>17</v>
      </c>
      <c r="AN55" s="175"/>
      <c r="AO55" s="175"/>
      <c r="AP55" s="103">
        <f>IF(ISBLANK(P55),"",P55)</f>
        <v>2</v>
      </c>
      <c r="AQ55" s="103"/>
      <c r="AR55" s="116">
        <f>IF(ISTEXT(AP55),"",ROUNDDOWN(AM55/AP55,2))</f>
        <v>8.5</v>
      </c>
      <c r="AS55" s="103"/>
      <c r="AT55" s="103"/>
      <c r="AU55" s="103"/>
      <c r="AV55" s="175">
        <v>17</v>
      </c>
      <c r="AW55" s="175"/>
      <c r="AX55" s="175"/>
    </row>
    <row r="56" spans="1:50" s="8" customFormat="1" ht="20.100000000000001" customHeight="1" x14ac:dyDescent="0.35">
      <c r="M56" s="17"/>
      <c r="N56" s="17"/>
      <c r="O56" s="17"/>
      <c r="Q56" s="18"/>
      <c r="R56" s="18"/>
      <c r="AF56" s="18"/>
      <c r="AH56" s="18"/>
      <c r="AI56" s="18"/>
      <c r="AJ56" s="18"/>
    </row>
    <row r="57" spans="1:50" s="8" customFormat="1" ht="20.100000000000001" customHeight="1" x14ac:dyDescent="0.35">
      <c r="C57" s="19" t="s">
        <v>13</v>
      </c>
      <c r="D57" s="20"/>
      <c r="E57" s="20"/>
      <c r="F57" s="20"/>
      <c r="G57" s="20"/>
      <c r="M57" s="17"/>
      <c r="N57" s="17"/>
      <c r="O57" s="17"/>
      <c r="Q57" s="18"/>
      <c r="R57" s="18"/>
      <c r="AF57" s="18"/>
      <c r="AH57" s="18"/>
      <c r="AI57" s="18"/>
      <c r="AJ57" s="18"/>
    </row>
    <row r="58" spans="1:50" s="7" customFormat="1" ht="20.100000000000001" customHeight="1" x14ac:dyDescent="0.35">
      <c r="A58" s="145"/>
      <c r="B58" s="145"/>
      <c r="C58" s="137" t="s">
        <v>14</v>
      </c>
      <c r="D58" s="138"/>
      <c r="E58" s="138"/>
      <c r="F58" s="138"/>
      <c r="H58" s="136" t="s">
        <v>15</v>
      </c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36" t="s">
        <v>16</v>
      </c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7" t="s">
        <v>17</v>
      </c>
      <c r="AF58" s="138"/>
      <c r="AG58" s="138"/>
      <c r="AH58" s="139" t="s">
        <v>18</v>
      </c>
      <c r="AI58" s="140"/>
      <c r="AJ58" s="140"/>
      <c r="AK58" s="137" t="s">
        <v>19</v>
      </c>
      <c r="AL58" s="138"/>
      <c r="AM58" s="151"/>
      <c r="AN58" s="137" t="s">
        <v>20</v>
      </c>
      <c r="AO58" s="138"/>
      <c r="AP58" s="138"/>
      <c r="AQ58" s="138"/>
      <c r="AR58" s="137" t="s">
        <v>21</v>
      </c>
      <c r="AS58" s="138"/>
      <c r="AT58" s="152"/>
      <c r="AU58" s="137" t="s">
        <v>22</v>
      </c>
      <c r="AV58" s="138"/>
      <c r="AW58" s="138"/>
      <c r="AX58" s="138"/>
    </row>
    <row r="59" spans="1:50" s="8" customFormat="1" ht="20.100000000000001" customHeight="1" x14ac:dyDescent="0.35">
      <c r="A59" s="103">
        <v>1</v>
      </c>
      <c r="B59" s="103"/>
      <c r="C59" s="177">
        <v>161145</v>
      </c>
      <c r="D59" s="176"/>
      <c r="E59" s="176"/>
      <c r="F59" s="176"/>
      <c r="G59" s="176"/>
      <c r="H59" s="188" t="s">
        <v>36</v>
      </c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 t="s">
        <v>41</v>
      </c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75">
        <v>8</v>
      </c>
      <c r="AF59" s="175"/>
      <c r="AG59" s="175"/>
      <c r="AH59" s="189">
        <v>1454</v>
      </c>
      <c r="AI59" s="190"/>
      <c r="AJ59" s="191"/>
      <c r="AK59" s="175">
        <v>12</v>
      </c>
      <c r="AL59" s="175"/>
      <c r="AM59" s="176"/>
      <c r="AN59" s="116">
        <f t="shared" ref="AN59:AN64" si="1">IF(ISBLANK(AK59),"",ROUNDDOWN(AH59/AK59,2))</f>
        <v>121.16</v>
      </c>
      <c r="AO59" s="117"/>
      <c r="AP59" s="117"/>
      <c r="AQ59" s="117"/>
      <c r="AR59" s="175">
        <v>350</v>
      </c>
      <c r="AS59" s="175"/>
      <c r="AT59" s="175"/>
      <c r="AU59" s="185" t="s">
        <v>32</v>
      </c>
      <c r="AV59" s="185"/>
      <c r="AW59" s="185"/>
      <c r="AX59" s="186"/>
    </row>
    <row r="60" spans="1:50" s="8" customFormat="1" ht="20.100000000000001" customHeight="1" x14ac:dyDescent="0.35">
      <c r="A60" s="103">
        <v>2</v>
      </c>
      <c r="B60" s="103"/>
      <c r="C60" s="177">
        <v>203880</v>
      </c>
      <c r="D60" s="176"/>
      <c r="E60" s="176"/>
      <c r="F60" s="176"/>
      <c r="G60" s="176"/>
      <c r="H60" s="188" t="s">
        <v>37</v>
      </c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 t="s">
        <v>42</v>
      </c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75">
        <v>6</v>
      </c>
      <c r="AF60" s="175"/>
      <c r="AG60" s="175"/>
      <c r="AH60" s="189">
        <v>1339</v>
      </c>
      <c r="AI60" s="190"/>
      <c r="AJ60" s="191"/>
      <c r="AK60" s="175">
        <v>12</v>
      </c>
      <c r="AL60" s="175"/>
      <c r="AM60" s="176"/>
      <c r="AN60" s="116">
        <f t="shared" si="1"/>
        <v>111.58</v>
      </c>
      <c r="AO60" s="117"/>
      <c r="AP60" s="117"/>
      <c r="AQ60" s="117"/>
      <c r="AR60" s="175">
        <v>350</v>
      </c>
      <c r="AS60" s="175"/>
      <c r="AT60" s="175"/>
      <c r="AU60" s="185" t="s">
        <v>32</v>
      </c>
      <c r="AV60" s="185"/>
      <c r="AW60" s="185"/>
      <c r="AX60" s="186"/>
    </row>
    <row r="61" spans="1:50" s="8" customFormat="1" ht="20.100000000000001" customHeight="1" x14ac:dyDescent="0.35">
      <c r="A61" s="103">
        <v>3</v>
      </c>
      <c r="B61" s="103"/>
      <c r="C61" s="177">
        <v>142083</v>
      </c>
      <c r="D61" s="176"/>
      <c r="E61" s="176"/>
      <c r="F61" s="176"/>
      <c r="G61" s="176"/>
      <c r="H61" s="188" t="s">
        <v>35</v>
      </c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 t="s">
        <v>44</v>
      </c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75">
        <v>6</v>
      </c>
      <c r="AF61" s="175"/>
      <c r="AG61" s="175"/>
      <c r="AH61" s="189">
        <v>1362</v>
      </c>
      <c r="AI61" s="190"/>
      <c r="AJ61" s="191"/>
      <c r="AK61" s="175">
        <v>13</v>
      </c>
      <c r="AL61" s="175"/>
      <c r="AM61" s="176"/>
      <c r="AN61" s="116">
        <f t="shared" si="1"/>
        <v>104.76</v>
      </c>
      <c r="AO61" s="117"/>
      <c r="AP61" s="117"/>
      <c r="AQ61" s="117"/>
      <c r="AR61" s="175">
        <v>349</v>
      </c>
      <c r="AS61" s="175"/>
      <c r="AT61" s="175"/>
      <c r="AU61" s="185" t="s">
        <v>33</v>
      </c>
      <c r="AV61" s="185"/>
      <c r="AW61" s="185"/>
      <c r="AX61" s="186"/>
    </row>
    <row r="62" spans="1:50" s="8" customFormat="1" ht="20.100000000000001" customHeight="1" x14ac:dyDescent="0.35">
      <c r="A62" s="103">
        <v>4</v>
      </c>
      <c r="B62" s="103"/>
      <c r="C62" s="177">
        <v>122953</v>
      </c>
      <c r="D62" s="176"/>
      <c r="E62" s="176"/>
      <c r="F62" s="176"/>
      <c r="G62" s="176"/>
      <c r="H62" s="188" t="s">
        <v>39</v>
      </c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 t="s">
        <v>43</v>
      </c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75">
        <v>5</v>
      </c>
      <c r="AF62" s="175"/>
      <c r="AG62" s="175"/>
      <c r="AH62" s="189">
        <v>1353</v>
      </c>
      <c r="AI62" s="190"/>
      <c r="AJ62" s="191"/>
      <c r="AK62" s="175">
        <v>11</v>
      </c>
      <c r="AL62" s="175"/>
      <c r="AM62" s="176"/>
      <c r="AN62" s="116">
        <f t="shared" si="1"/>
        <v>123</v>
      </c>
      <c r="AO62" s="117"/>
      <c r="AP62" s="117"/>
      <c r="AQ62" s="117"/>
      <c r="AR62" s="175">
        <v>350</v>
      </c>
      <c r="AS62" s="175"/>
      <c r="AT62" s="175"/>
      <c r="AU62" s="185" t="s">
        <v>32</v>
      </c>
      <c r="AV62" s="185"/>
      <c r="AW62" s="185"/>
      <c r="AX62" s="186"/>
    </row>
    <row r="63" spans="1:50" s="8" customFormat="1" ht="20.100000000000001" customHeight="1" x14ac:dyDescent="0.35">
      <c r="A63" s="103">
        <v>5</v>
      </c>
      <c r="B63" s="103"/>
      <c r="C63" s="177">
        <v>117804</v>
      </c>
      <c r="D63" s="176"/>
      <c r="E63" s="176"/>
      <c r="F63" s="176"/>
      <c r="G63" s="176"/>
      <c r="H63" s="188" t="s">
        <v>40</v>
      </c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 t="s">
        <v>45</v>
      </c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75">
        <v>4</v>
      </c>
      <c r="AF63" s="175"/>
      <c r="AG63" s="175"/>
      <c r="AH63" s="189">
        <v>1375</v>
      </c>
      <c r="AI63" s="190"/>
      <c r="AJ63" s="191"/>
      <c r="AK63" s="175">
        <v>13</v>
      </c>
      <c r="AL63" s="175"/>
      <c r="AM63" s="176"/>
      <c r="AN63" s="116">
        <f t="shared" si="1"/>
        <v>105.76</v>
      </c>
      <c r="AO63" s="117"/>
      <c r="AP63" s="117"/>
      <c r="AQ63" s="117"/>
      <c r="AR63" s="175">
        <v>350</v>
      </c>
      <c r="AS63" s="175"/>
      <c r="AT63" s="175"/>
      <c r="AU63" s="185" t="s">
        <v>32</v>
      </c>
      <c r="AV63" s="185"/>
      <c r="AW63" s="185"/>
      <c r="AX63" s="186"/>
    </row>
    <row r="64" spans="1:50" s="8" customFormat="1" ht="20.100000000000001" customHeight="1" x14ac:dyDescent="0.35">
      <c r="A64" s="103">
        <v>6</v>
      </c>
      <c r="B64" s="103"/>
      <c r="C64" s="177">
        <v>148739</v>
      </c>
      <c r="D64" s="176"/>
      <c r="E64" s="176"/>
      <c r="F64" s="176"/>
      <c r="G64" s="176"/>
      <c r="H64" s="188" t="s">
        <v>38</v>
      </c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 t="s">
        <v>46</v>
      </c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75">
        <v>3</v>
      </c>
      <c r="AF64" s="175"/>
      <c r="AG64" s="175"/>
      <c r="AH64" s="189">
        <v>731</v>
      </c>
      <c r="AI64" s="190"/>
      <c r="AJ64" s="191"/>
      <c r="AK64" s="175">
        <v>11</v>
      </c>
      <c r="AL64" s="175"/>
      <c r="AM64" s="176"/>
      <c r="AN64" s="116">
        <f t="shared" si="1"/>
        <v>66.45</v>
      </c>
      <c r="AO64" s="117"/>
      <c r="AP64" s="117"/>
      <c r="AQ64" s="117"/>
      <c r="AR64" s="175">
        <v>319</v>
      </c>
      <c r="AS64" s="175"/>
      <c r="AT64" s="175"/>
      <c r="AU64" s="185" t="s">
        <v>33</v>
      </c>
      <c r="AV64" s="185"/>
      <c r="AW64" s="185"/>
      <c r="AX64" s="186"/>
    </row>
    <row r="65" spans="1:50" s="8" customFormat="1" ht="20.100000000000001" customHeight="1" x14ac:dyDescent="0.35">
      <c r="A65" s="193" t="s">
        <v>25</v>
      </c>
      <c r="B65" s="147"/>
      <c r="C65" s="147"/>
      <c r="D65" s="147"/>
      <c r="E65" s="147"/>
      <c r="F65" s="147"/>
      <c r="G65" s="147"/>
      <c r="H65" s="147"/>
      <c r="I65" s="147"/>
      <c r="J65" s="148"/>
      <c r="K65" s="196">
        <f>IF(ISTEXT(AK65),"",ROUNDDOWN(AH65/AK65,2))</f>
        <v>105.75</v>
      </c>
      <c r="L65" s="197"/>
      <c r="M65" s="197"/>
      <c r="N65" s="148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128">
        <f>SUM(AH59:AJ64)</f>
        <v>7614</v>
      </c>
      <c r="AI65" s="147"/>
      <c r="AJ65" s="148"/>
      <c r="AK65" s="103">
        <f>SUM(AK59:AM64)</f>
        <v>72</v>
      </c>
      <c r="AL65" s="117"/>
      <c r="AM65" s="150"/>
      <c r="AN65" s="35"/>
      <c r="AO65" s="21"/>
      <c r="AP65" s="21"/>
      <c r="AQ65" s="21"/>
      <c r="AR65" s="21"/>
      <c r="AS65" s="21"/>
      <c r="AT65" s="21"/>
      <c r="AU65" s="21"/>
      <c r="AV65" s="21"/>
      <c r="AW65" s="21"/>
      <c r="AX65" s="23"/>
    </row>
    <row r="66" spans="1:50" s="3" customFormat="1" ht="20.100000000000001" customHeight="1" x14ac:dyDescent="0.35"/>
    <row r="67" spans="1:50" s="3" customFormat="1" ht="150" customHeight="1" x14ac:dyDescent="0.35"/>
    <row r="68" spans="1:50" s="8" customFormat="1" ht="20.100000000000001" customHeight="1" x14ac:dyDescent="0.35">
      <c r="A68" s="24" t="s">
        <v>59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U68" s="155" t="s">
        <v>0</v>
      </c>
      <c r="V68" s="156"/>
      <c r="W68" s="156"/>
      <c r="X68" s="156"/>
      <c r="Y68" s="156"/>
      <c r="Z68" s="156"/>
      <c r="AA68" s="156"/>
      <c r="AB68" s="156"/>
      <c r="AC68" s="7"/>
      <c r="AD68" s="7"/>
      <c r="AE68" s="7"/>
    </row>
    <row r="69" spans="1:50" s="7" customFormat="1" ht="20.100000000000001" customHeight="1" x14ac:dyDescent="0.35">
      <c r="A69" s="145" t="s">
        <v>1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6" t="s">
        <v>2</v>
      </c>
      <c r="L69" s="146"/>
      <c r="M69" s="139" t="s">
        <v>3</v>
      </c>
      <c r="N69" s="139"/>
      <c r="O69" s="139"/>
      <c r="P69" s="139" t="s">
        <v>4</v>
      </c>
      <c r="Q69" s="139"/>
      <c r="R69" s="139" t="s">
        <v>5</v>
      </c>
      <c r="S69" s="139"/>
      <c r="T69" s="139"/>
      <c r="U69" s="139"/>
      <c r="V69" s="139" t="s">
        <v>6</v>
      </c>
      <c r="W69" s="139"/>
      <c r="X69" s="139"/>
      <c r="Y69" s="139"/>
      <c r="Z69" s="139"/>
      <c r="AA69" s="145" t="s">
        <v>7</v>
      </c>
      <c r="AB69" s="145"/>
      <c r="AC69" s="145"/>
      <c r="AD69" s="145"/>
      <c r="AE69" s="145"/>
      <c r="AF69" s="145"/>
      <c r="AG69" s="145"/>
      <c r="AH69" s="145"/>
      <c r="AI69" s="145"/>
      <c r="AJ69" s="145"/>
      <c r="AK69" s="146" t="s">
        <v>2</v>
      </c>
      <c r="AL69" s="146"/>
      <c r="AM69" s="139" t="s">
        <v>3</v>
      </c>
      <c r="AN69" s="139"/>
      <c r="AO69" s="139"/>
      <c r="AP69" s="139" t="s">
        <v>4</v>
      </c>
      <c r="AQ69" s="139"/>
      <c r="AR69" s="139" t="s">
        <v>5</v>
      </c>
      <c r="AS69" s="139"/>
      <c r="AT69" s="139"/>
      <c r="AU69" s="139"/>
      <c r="AV69" s="139" t="s">
        <v>6</v>
      </c>
      <c r="AW69" s="139"/>
      <c r="AX69" s="139"/>
    </row>
    <row r="70" spans="1:50" s="8" customFormat="1" ht="20.100000000000001" customHeight="1" x14ac:dyDescent="0.35">
      <c r="A70" s="176" t="s">
        <v>47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7">
        <v>0</v>
      </c>
      <c r="L70" s="177"/>
      <c r="M70" s="175">
        <v>210</v>
      </c>
      <c r="N70" s="175"/>
      <c r="O70" s="175"/>
      <c r="P70" s="175">
        <v>10</v>
      </c>
      <c r="Q70" s="175"/>
      <c r="R70" s="116">
        <v>21</v>
      </c>
      <c r="S70" s="103"/>
      <c r="T70" s="103"/>
      <c r="U70" s="103"/>
      <c r="V70" s="175">
        <v>88</v>
      </c>
      <c r="W70" s="175"/>
      <c r="X70" s="175"/>
      <c r="Y70" s="149" t="s">
        <v>8</v>
      </c>
      <c r="Z70" s="149"/>
      <c r="AA70" s="176" t="s">
        <v>51</v>
      </c>
      <c r="AB70" s="176"/>
      <c r="AC70" s="176"/>
      <c r="AD70" s="176"/>
      <c r="AE70" s="176"/>
      <c r="AF70" s="176"/>
      <c r="AG70" s="176"/>
      <c r="AH70" s="176"/>
      <c r="AI70" s="176"/>
      <c r="AJ70" s="176"/>
      <c r="AK70" s="103">
        <f>IF(ISBLANK(K70),"",2-K70)</f>
        <v>2</v>
      </c>
      <c r="AL70" s="103"/>
      <c r="AM70" s="175">
        <v>350</v>
      </c>
      <c r="AN70" s="175"/>
      <c r="AO70" s="175"/>
      <c r="AP70" s="103">
        <f>IF(ISBLANK(P70),"",P70)</f>
        <v>10</v>
      </c>
      <c r="AQ70" s="103"/>
      <c r="AR70" s="116">
        <f>IF(ISTEXT(AP70),"",ROUNDDOWN(AM70/AP70,2))</f>
        <v>35</v>
      </c>
      <c r="AS70" s="103"/>
      <c r="AT70" s="103"/>
      <c r="AU70" s="103"/>
      <c r="AV70" s="175">
        <v>119</v>
      </c>
      <c r="AW70" s="175"/>
      <c r="AX70" s="175"/>
    </row>
    <row r="71" spans="1:50" s="8" customFormat="1" ht="20.100000000000001" customHeight="1" x14ac:dyDescent="0.35">
      <c r="A71" s="176" t="s">
        <v>49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7">
        <v>2</v>
      </c>
      <c r="L71" s="177"/>
      <c r="M71" s="175">
        <v>350</v>
      </c>
      <c r="N71" s="175"/>
      <c r="O71" s="175"/>
      <c r="P71" s="175">
        <v>1</v>
      </c>
      <c r="Q71" s="175"/>
      <c r="R71" s="116">
        <f>IF(ISBLANK(P71),"",ROUNDDOWN(M71/P71,2))</f>
        <v>350</v>
      </c>
      <c r="S71" s="103"/>
      <c r="T71" s="103"/>
      <c r="U71" s="103"/>
      <c r="V71" s="175">
        <v>350</v>
      </c>
      <c r="W71" s="175"/>
      <c r="X71" s="175"/>
      <c r="Y71" s="149" t="s">
        <v>8</v>
      </c>
      <c r="Z71" s="149"/>
      <c r="AA71" s="176" t="s">
        <v>50</v>
      </c>
      <c r="AB71" s="176"/>
      <c r="AC71" s="176"/>
      <c r="AD71" s="176"/>
      <c r="AE71" s="176"/>
      <c r="AF71" s="176"/>
      <c r="AG71" s="176"/>
      <c r="AH71" s="176"/>
      <c r="AI71" s="176"/>
      <c r="AJ71" s="176"/>
      <c r="AK71" s="103">
        <f>IF(ISBLANK(K71),"",2-K71)</f>
        <v>0</v>
      </c>
      <c r="AL71" s="103"/>
      <c r="AM71" s="175">
        <v>1</v>
      </c>
      <c r="AN71" s="175"/>
      <c r="AO71" s="175"/>
      <c r="AP71" s="103">
        <f>IF(ISBLANK(P71),"",P71)</f>
        <v>1</v>
      </c>
      <c r="AQ71" s="103"/>
      <c r="AR71" s="116">
        <f>IF(ISTEXT(AP71),"",ROUNDDOWN(AM71/AP71,2))</f>
        <v>1</v>
      </c>
      <c r="AS71" s="103"/>
      <c r="AT71" s="103"/>
      <c r="AU71" s="103"/>
      <c r="AV71" s="175">
        <v>1</v>
      </c>
      <c r="AW71" s="175"/>
      <c r="AX71" s="175"/>
    </row>
    <row r="72" spans="1:50" s="8" customFormat="1" ht="20.100000000000001" hidden="1" customHeight="1" x14ac:dyDescent="0.35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5"/>
      <c r="L72" s="205"/>
      <c r="M72" s="201"/>
      <c r="N72" s="201"/>
      <c r="O72" s="201"/>
      <c r="P72" s="201"/>
      <c r="Q72" s="201"/>
      <c r="R72" s="203" t="str">
        <f>IF(ISBLANK(P72),"",ROUNDDOWN(M72/P72,2))</f>
        <v/>
      </c>
      <c r="S72" s="200"/>
      <c r="T72" s="200"/>
      <c r="U72" s="200"/>
      <c r="V72" s="201"/>
      <c r="W72" s="201"/>
      <c r="X72" s="201"/>
      <c r="Y72" s="204" t="s">
        <v>8</v>
      </c>
      <c r="Z72" s="204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0" t="str">
        <f>IF(ISBLANK(K72),"",2-K72)</f>
        <v/>
      </c>
      <c r="AL72" s="200"/>
      <c r="AM72" s="201"/>
      <c r="AN72" s="201"/>
      <c r="AO72" s="201"/>
      <c r="AP72" s="200" t="str">
        <f>IF(ISBLANK(P72),"",P72)</f>
        <v/>
      </c>
      <c r="AQ72" s="200"/>
      <c r="AR72" s="203" t="str">
        <f>IF(ISTEXT(AP72),"",ROUNDDOWN(AM72/AP72,2))</f>
        <v/>
      </c>
      <c r="AS72" s="200"/>
      <c r="AT72" s="200"/>
      <c r="AU72" s="200"/>
      <c r="AV72" s="201"/>
      <c r="AW72" s="201"/>
      <c r="AX72" s="201"/>
    </row>
    <row r="73" spans="1:50" s="16" customFormat="1" ht="20.100000000000001" customHeight="1" x14ac:dyDescent="0.3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7"/>
      <c r="M73" s="28"/>
      <c r="N73" s="28"/>
      <c r="O73" s="28"/>
      <c r="P73" s="28"/>
      <c r="Q73" s="28"/>
      <c r="R73" s="14"/>
      <c r="S73" s="30"/>
      <c r="T73" s="30"/>
      <c r="U73" s="30"/>
      <c r="V73" s="28"/>
      <c r="W73" s="28"/>
      <c r="X73" s="28"/>
      <c r="Y73" s="29"/>
      <c r="Z73" s="29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30"/>
      <c r="AL73" s="30"/>
      <c r="AM73" s="28"/>
      <c r="AN73" s="28"/>
      <c r="AO73" s="28"/>
      <c r="AP73" s="30"/>
      <c r="AQ73" s="30"/>
      <c r="AR73" s="14"/>
      <c r="AS73" s="30"/>
      <c r="AT73" s="30"/>
      <c r="AU73" s="30"/>
      <c r="AV73" s="28"/>
      <c r="AW73" s="28"/>
      <c r="AX73" s="28"/>
    </row>
    <row r="74" spans="1:50" s="16" customFormat="1" ht="20.100000000000001" customHeight="1" x14ac:dyDescent="0.35">
      <c r="A74" s="10"/>
      <c r="B74" s="10"/>
      <c r="C74" s="10"/>
      <c r="D74" s="10"/>
      <c r="E74" s="10"/>
      <c r="F74" s="10"/>
      <c r="G74" s="11"/>
      <c r="H74" s="11"/>
      <c r="I74" s="10"/>
      <c r="J74" s="11"/>
      <c r="K74" s="12"/>
      <c r="L74" s="13"/>
      <c r="M74" s="13"/>
      <c r="N74" s="10"/>
      <c r="O74" s="10"/>
      <c r="P74" s="10"/>
      <c r="Q74" s="10"/>
      <c r="R74" s="10"/>
      <c r="S74" s="14"/>
      <c r="T74" s="14"/>
      <c r="U74" s="143" t="s">
        <v>9</v>
      </c>
      <c r="V74" s="144"/>
      <c r="W74" s="144"/>
      <c r="X74" s="144"/>
      <c r="Y74" s="144"/>
      <c r="Z74" s="144"/>
      <c r="AA74" s="144"/>
      <c r="AB74" s="144"/>
      <c r="AC74" s="15"/>
      <c r="AD74" s="15"/>
      <c r="AE74" s="15"/>
      <c r="AF74" s="11"/>
      <c r="AG74" s="10"/>
      <c r="AH74" s="12"/>
      <c r="AI74" s="12"/>
      <c r="AJ74" s="12"/>
      <c r="AK74" s="13"/>
      <c r="AL74" s="12"/>
      <c r="AM74" s="13"/>
      <c r="AN74" s="10"/>
      <c r="AO74" s="10"/>
      <c r="AP74" s="10"/>
      <c r="AQ74" s="10"/>
      <c r="AR74" s="10"/>
      <c r="AS74" s="154"/>
      <c r="AT74" s="154"/>
      <c r="AU74" s="154"/>
      <c r="AV74" s="10"/>
      <c r="AW74" s="10"/>
      <c r="AX74" s="10"/>
    </row>
    <row r="75" spans="1:50" s="8" customFormat="1" ht="20.100000000000001" customHeight="1" x14ac:dyDescent="0.35">
      <c r="A75" s="176" t="s">
        <v>48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77">
        <v>2</v>
      </c>
      <c r="L75" s="177"/>
      <c r="M75" s="175">
        <v>350</v>
      </c>
      <c r="N75" s="175"/>
      <c r="O75" s="175"/>
      <c r="P75" s="175">
        <v>4</v>
      </c>
      <c r="Q75" s="175"/>
      <c r="R75" s="116">
        <f>IF(ISBLANK(P75),"",ROUNDDOWN(M75/P75,2))</f>
        <v>87.5</v>
      </c>
      <c r="S75" s="103"/>
      <c r="T75" s="103"/>
      <c r="U75" s="103"/>
      <c r="V75" s="175">
        <v>348</v>
      </c>
      <c r="W75" s="175"/>
      <c r="X75" s="175"/>
      <c r="Y75" s="149" t="s">
        <v>8</v>
      </c>
      <c r="Z75" s="149"/>
      <c r="AA75" s="176" t="s">
        <v>47</v>
      </c>
      <c r="AB75" s="176"/>
      <c r="AC75" s="176"/>
      <c r="AD75" s="176"/>
      <c r="AE75" s="176"/>
      <c r="AF75" s="176"/>
      <c r="AG75" s="176"/>
      <c r="AH75" s="176"/>
      <c r="AI75" s="176"/>
      <c r="AJ75" s="176"/>
      <c r="AK75" s="103">
        <f>IF(ISBLANK(K75),"",2-K75)</f>
        <v>0</v>
      </c>
      <c r="AL75" s="103"/>
      <c r="AM75" s="175">
        <v>20</v>
      </c>
      <c r="AN75" s="175"/>
      <c r="AO75" s="175"/>
      <c r="AP75" s="103">
        <f>IF(ISBLANK(P75),"",P75)</f>
        <v>4</v>
      </c>
      <c r="AQ75" s="103"/>
      <c r="AR75" s="116">
        <f>IF(ISTEXT(AP75),"",ROUNDDOWN(AM75/AP75,2))</f>
        <v>5</v>
      </c>
      <c r="AS75" s="103"/>
      <c r="AT75" s="103"/>
      <c r="AU75" s="103"/>
      <c r="AV75" s="175">
        <v>13</v>
      </c>
      <c r="AW75" s="175"/>
      <c r="AX75" s="175"/>
    </row>
    <row r="76" spans="1:50" s="8" customFormat="1" ht="20.100000000000001" customHeight="1" x14ac:dyDescent="0.35">
      <c r="A76" s="176" t="s">
        <v>50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7">
        <v>0</v>
      </c>
      <c r="L76" s="177"/>
      <c r="M76" s="175">
        <v>53</v>
      </c>
      <c r="N76" s="175"/>
      <c r="O76" s="175"/>
      <c r="P76" s="175">
        <v>2</v>
      </c>
      <c r="Q76" s="175"/>
      <c r="R76" s="116">
        <f>IF(ISBLANK(P76),"",ROUNDDOWN(M76/P76,2))</f>
        <v>26.5</v>
      </c>
      <c r="S76" s="103"/>
      <c r="T76" s="103"/>
      <c r="U76" s="103"/>
      <c r="V76" s="175">
        <v>44</v>
      </c>
      <c r="W76" s="175"/>
      <c r="X76" s="175"/>
      <c r="Y76" s="149" t="s">
        <v>8</v>
      </c>
      <c r="Z76" s="149"/>
      <c r="AA76" s="176" t="s">
        <v>51</v>
      </c>
      <c r="AB76" s="176"/>
      <c r="AC76" s="176"/>
      <c r="AD76" s="176"/>
      <c r="AE76" s="176"/>
      <c r="AF76" s="176"/>
      <c r="AG76" s="176"/>
      <c r="AH76" s="176"/>
      <c r="AI76" s="176"/>
      <c r="AJ76" s="176"/>
      <c r="AK76" s="103">
        <f>IF(ISBLANK(K76),"",2-K76)</f>
        <v>2</v>
      </c>
      <c r="AL76" s="103"/>
      <c r="AM76" s="175">
        <v>350</v>
      </c>
      <c r="AN76" s="175"/>
      <c r="AO76" s="175"/>
      <c r="AP76" s="103">
        <f>IF(ISBLANK(P76),"",P76)</f>
        <v>2</v>
      </c>
      <c r="AQ76" s="103"/>
      <c r="AR76" s="116">
        <f>IF(ISTEXT(AP76),"",ROUNDDOWN(AM76/AP76,2))</f>
        <v>175</v>
      </c>
      <c r="AS76" s="103"/>
      <c r="AT76" s="103"/>
      <c r="AU76" s="103"/>
      <c r="AV76" s="175">
        <v>211</v>
      </c>
      <c r="AW76" s="175"/>
      <c r="AX76" s="175"/>
    </row>
    <row r="77" spans="1:50" s="8" customFormat="1" ht="20.100000000000001" hidden="1" customHeight="1" x14ac:dyDescent="0.35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5"/>
      <c r="L77" s="205"/>
      <c r="M77" s="201"/>
      <c r="N77" s="201"/>
      <c r="O77" s="201"/>
      <c r="P77" s="201"/>
      <c r="Q77" s="201"/>
      <c r="R77" s="203" t="str">
        <f>IF(ISBLANK(P77),"",ROUNDDOWN(M77/P77,2))</f>
        <v/>
      </c>
      <c r="S77" s="200"/>
      <c r="T77" s="200"/>
      <c r="U77" s="200"/>
      <c r="V77" s="201"/>
      <c r="W77" s="201"/>
      <c r="X77" s="201"/>
      <c r="Y77" s="204" t="s">
        <v>8</v>
      </c>
      <c r="Z77" s="204"/>
      <c r="AA77" s="202" t="s">
        <v>47</v>
      </c>
      <c r="AB77" s="202"/>
      <c r="AC77" s="202"/>
      <c r="AD77" s="202"/>
      <c r="AE77" s="202"/>
      <c r="AF77" s="202"/>
      <c r="AG77" s="202"/>
      <c r="AH77" s="202"/>
      <c r="AI77" s="202"/>
      <c r="AJ77" s="202"/>
      <c r="AK77" s="200" t="str">
        <f>IF(ISBLANK(K77),"",2-K77)</f>
        <v/>
      </c>
      <c r="AL77" s="200"/>
      <c r="AM77" s="201">
        <v>350</v>
      </c>
      <c r="AN77" s="201"/>
      <c r="AO77" s="201"/>
      <c r="AP77" s="200" t="str">
        <f>IF(ISBLANK(P77),"",P77)</f>
        <v/>
      </c>
      <c r="AQ77" s="200"/>
      <c r="AR77" s="203" t="str">
        <f>IF(ISTEXT(AP77),"",ROUNDDOWN(AM77/AP77,2))</f>
        <v/>
      </c>
      <c r="AS77" s="200"/>
      <c r="AT77" s="200"/>
      <c r="AU77" s="200"/>
      <c r="AV77" s="201"/>
      <c r="AW77" s="201"/>
      <c r="AX77" s="201"/>
    </row>
    <row r="78" spans="1:50" s="16" customFormat="1" ht="20.100000000000001" customHeight="1" x14ac:dyDescent="0.3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7"/>
      <c r="M78" s="28"/>
      <c r="N78" s="28"/>
      <c r="O78" s="28"/>
      <c r="P78" s="28"/>
      <c r="Q78" s="28"/>
      <c r="R78" s="14"/>
      <c r="S78" s="30"/>
      <c r="T78" s="30"/>
      <c r="U78" s="30"/>
      <c r="V78" s="28"/>
      <c r="W78" s="28"/>
      <c r="X78" s="28"/>
      <c r="Y78" s="29"/>
      <c r="Z78" s="29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30"/>
      <c r="AL78" s="30"/>
      <c r="AM78" s="28"/>
      <c r="AN78" s="28"/>
      <c r="AO78" s="28"/>
      <c r="AP78" s="30"/>
      <c r="AQ78" s="30"/>
      <c r="AR78" s="14"/>
      <c r="AS78" s="30"/>
      <c r="AT78" s="30"/>
      <c r="AU78" s="30"/>
      <c r="AV78" s="28"/>
      <c r="AW78" s="28"/>
      <c r="AX78" s="28"/>
    </row>
    <row r="79" spans="1:50" s="16" customFormat="1" ht="20.100000000000001" customHeight="1" x14ac:dyDescent="0.35">
      <c r="A79" s="10"/>
      <c r="B79" s="10"/>
      <c r="C79" s="10"/>
      <c r="D79" s="10"/>
      <c r="E79" s="10"/>
      <c r="F79" s="10"/>
      <c r="G79" s="11"/>
      <c r="H79" s="11"/>
      <c r="I79" s="10"/>
      <c r="J79" s="11"/>
      <c r="K79" s="12"/>
      <c r="L79" s="13"/>
      <c r="M79" s="13"/>
      <c r="N79" s="10"/>
      <c r="O79" s="10"/>
      <c r="P79" s="10"/>
      <c r="Q79" s="10"/>
      <c r="R79" s="10"/>
      <c r="S79" s="14"/>
      <c r="T79" s="14"/>
      <c r="U79" s="143" t="s">
        <v>10</v>
      </c>
      <c r="V79" s="144"/>
      <c r="W79" s="144"/>
      <c r="X79" s="144"/>
      <c r="Y79" s="144"/>
      <c r="Z79" s="144"/>
      <c r="AA79" s="144"/>
      <c r="AB79" s="144"/>
      <c r="AC79" s="15"/>
      <c r="AD79" s="15"/>
      <c r="AE79" s="15"/>
      <c r="AF79" s="11"/>
      <c r="AG79" s="10"/>
      <c r="AH79" s="12"/>
      <c r="AI79" s="12"/>
      <c r="AJ79" s="12"/>
      <c r="AK79" s="13"/>
      <c r="AL79" s="12"/>
      <c r="AM79" s="13"/>
      <c r="AN79" s="10"/>
      <c r="AO79" s="10"/>
      <c r="AP79" s="10"/>
      <c r="AQ79" s="10"/>
      <c r="AR79" s="10"/>
      <c r="AS79" s="14"/>
      <c r="AT79" s="14"/>
      <c r="AU79" s="14"/>
      <c r="AV79" s="10"/>
      <c r="AW79" s="10"/>
      <c r="AX79" s="10"/>
    </row>
    <row r="80" spans="1:50" s="8" customFormat="1" ht="20.100000000000001" customHeight="1" x14ac:dyDescent="0.35">
      <c r="A80" s="176" t="s">
        <v>48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7">
        <v>2</v>
      </c>
      <c r="L80" s="177"/>
      <c r="M80" s="175">
        <v>350</v>
      </c>
      <c r="N80" s="175"/>
      <c r="O80" s="175"/>
      <c r="P80" s="175">
        <v>1</v>
      </c>
      <c r="Q80" s="175"/>
      <c r="R80" s="116">
        <f>IF(ISBLANK(P80),"",ROUNDDOWN(M80/P80,2))</f>
        <v>350</v>
      </c>
      <c r="S80" s="103"/>
      <c r="T80" s="103"/>
      <c r="U80" s="103"/>
      <c r="V80" s="175">
        <v>350</v>
      </c>
      <c r="W80" s="175"/>
      <c r="X80" s="175"/>
      <c r="Y80" s="149" t="s">
        <v>8</v>
      </c>
      <c r="Z80" s="149"/>
      <c r="AA80" s="176" t="s">
        <v>50</v>
      </c>
      <c r="AB80" s="176"/>
      <c r="AC80" s="176"/>
      <c r="AD80" s="176"/>
      <c r="AE80" s="176"/>
      <c r="AF80" s="176"/>
      <c r="AG80" s="176"/>
      <c r="AH80" s="176"/>
      <c r="AI80" s="176"/>
      <c r="AJ80" s="176"/>
      <c r="AK80" s="103">
        <v>2</v>
      </c>
      <c r="AL80" s="103"/>
      <c r="AM80" s="175">
        <v>350</v>
      </c>
      <c r="AN80" s="175"/>
      <c r="AO80" s="175"/>
      <c r="AP80" s="103">
        <f>IF(ISBLANK(P80),"",P80)</f>
        <v>1</v>
      </c>
      <c r="AQ80" s="103"/>
      <c r="AR80" s="116">
        <f>IF(ISTEXT(AP80),"",ROUNDDOWN(AM80/AP80,2))</f>
        <v>350</v>
      </c>
      <c r="AS80" s="103"/>
      <c r="AT80" s="103"/>
      <c r="AU80" s="103"/>
      <c r="AV80" s="175">
        <v>350</v>
      </c>
      <c r="AW80" s="175"/>
      <c r="AX80" s="175"/>
    </row>
    <row r="81" spans="1:50" s="8" customFormat="1" ht="20.100000000000001" customHeight="1" x14ac:dyDescent="0.35">
      <c r="A81" s="176" t="s">
        <v>49</v>
      </c>
      <c r="B81" s="176"/>
      <c r="C81" s="176"/>
      <c r="D81" s="176"/>
      <c r="E81" s="176"/>
      <c r="F81" s="176"/>
      <c r="G81" s="176"/>
      <c r="H81" s="176"/>
      <c r="I81" s="176"/>
      <c r="J81" s="176"/>
      <c r="K81" s="177">
        <v>0</v>
      </c>
      <c r="L81" s="177"/>
      <c r="M81" s="175">
        <v>89</v>
      </c>
      <c r="N81" s="175"/>
      <c r="O81" s="175"/>
      <c r="P81" s="175">
        <v>3</v>
      </c>
      <c r="Q81" s="175"/>
      <c r="R81" s="116">
        <f>IF(ISBLANK(P81),"",ROUNDDOWN(M81/P81,2))</f>
        <v>29.66</v>
      </c>
      <c r="S81" s="103"/>
      <c r="T81" s="103"/>
      <c r="U81" s="103"/>
      <c r="V81" s="175">
        <v>76</v>
      </c>
      <c r="W81" s="175"/>
      <c r="X81" s="175"/>
      <c r="Y81" s="149" t="s">
        <v>8</v>
      </c>
      <c r="Z81" s="149"/>
      <c r="AA81" s="176" t="s">
        <v>47</v>
      </c>
      <c r="AB81" s="176"/>
      <c r="AC81" s="176"/>
      <c r="AD81" s="176"/>
      <c r="AE81" s="176"/>
      <c r="AF81" s="176"/>
      <c r="AG81" s="176"/>
      <c r="AH81" s="176"/>
      <c r="AI81" s="176"/>
      <c r="AJ81" s="176"/>
      <c r="AK81" s="103">
        <f>IF(ISBLANK(K81),"",2-K81)</f>
        <v>2</v>
      </c>
      <c r="AL81" s="103"/>
      <c r="AM81" s="175">
        <v>350</v>
      </c>
      <c r="AN81" s="175"/>
      <c r="AO81" s="175"/>
      <c r="AP81" s="103">
        <f>IF(ISBLANK(P81),"",P81)</f>
        <v>3</v>
      </c>
      <c r="AQ81" s="103"/>
      <c r="AR81" s="116">
        <f>IF(ISTEXT(AP81),"",ROUNDDOWN(AM81/AP81,2))</f>
        <v>116.66</v>
      </c>
      <c r="AS81" s="103"/>
      <c r="AT81" s="103"/>
      <c r="AU81" s="103"/>
      <c r="AV81" s="175">
        <v>301</v>
      </c>
      <c r="AW81" s="175"/>
      <c r="AX81" s="175"/>
    </row>
    <row r="82" spans="1:50" s="8" customFormat="1" ht="20.100000000000001" hidden="1" customHeight="1" x14ac:dyDescent="0.35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5"/>
      <c r="L82" s="205"/>
      <c r="M82" s="201"/>
      <c r="N82" s="201"/>
      <c r="O82" s="201"/>
      <c r="P82" s="201"/>
      <c r="Q82" s="201"/>
      <c r="R82" s="203" t="str">
        <f>IF(ISBLANK(P82),"",ROUNDDOWN(M82/P82,2))</f>
        <v/>
      </c>
      <c r="S82" s="200"/>
      <c r="T82" s="200"/>
      <c r="U82" s="200"/>
      <c r="V82" s="201"/>
      <c r="W82" s="201"/>
      <c r="X82" s="201"/>
      <c r="Y82" s="204" t="s">
        <v>8</v>
      </c>
      <c r="Z82" s="204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0" t="str">
        <f>IF(ISBLANK(K82),"",2-K82)</f>
        <v/>
      </c>
      <c r="AL82" s="200"/>
      <c r="AM82" s="201"/>
      <c r="AN82" s="201"/>
      <c r="AO82" s="201"/>
      <c r="AP82" s="200" t="str">
        <f>IF(ISBLANK(P82),"",P82)</f>
        <v/>
      </c>
      <c r="AQ82" s="200"/>
      <c r="AR82" s="203" t="str">
        <f>IF(ISTEXT(AP82),"",ROUNDDOWN(AM82/AP82,2))</f>
        <v/>
      </c>
      <c r="AS82" s="200"/>
      <c r="AT82" s="200"/>
      <c r="AU82" s="200"/>
      <c r="AV82" s="201"/>
      <c r="AW82" s="201"/>
      <c r="AX82" s="201"/>
    </row>
    <row r="83" spans="1:50" s="16" customFormat="1" ht="20.100000000000001" customHeight="1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27"/>
      <c r="L83" s="27"/>
      <c r="M83" s="28"/>
      <c r="N83" s="28"/>
      <c r="O83" s="28"/>
      <c r="P83" s="28"/>
      <c r="Q83" s="28"/>
      <c r="R83" s="14"/>
      <c r="S83" s="30"/>
      <c r="T83" s="30"/>
      <c r="U83" s="30"/>
      <c r="V83" s="28"/>
      <c r="W83" s="28"/>
      <c r="X83" s="28"/>
      <c r="Y83" s="29"/>
      <c r="Z83" s="29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30"/>
      <c r="AL83" s="30"/>
      <c r="AM83" s="28"/>
      <c r="AN83" s="28"/>
      <c r="AO83" s="28"/>
      <c r="AP83" s="30"/>
      <c r="AQ83" s="30"/>
      <c r="AR83" s="14"/>
      <c r="AS83" s="30"/>
      <c r="AT83" s="30"/>
      <c r="AU83" s="30"/>
      <c r="AV83" s="28"/>
      <c r="AW83" s="28"/>
      <c r="AX83" s="28"/>
    </row>
    <row r="84" spans="1:50" s="16" customFormat="1" ht="20.100000000000001" customHeight="1" x14ac:dyDescent="0.35">
      <c r="A84" s="10"/>
      <c r="B84" s="10"/>
      <c r="C84" s="10"/>
      <c r="D84" s="10"/>
      <c r="E84" s="10"/>
      <c r="F84" s="10"/>
      <c r="G84" s="11"/>
      <c r="H84" s="11"/>
      <c r="I84" s="10"/>
      <c r="J84" s="11"/>
      <c r="K84" s="12"/>
      <c r="L84" s="13"/>
      <c r="M84" s="13"/>
      <c r="N84" s="10"/>
      <c r="O84" s="10"/>
      <c r="P84" s="10"/>
      <c r="Q84" s="10"/>
      <c r="R84" s="10"/>
      <c r="S84" s="14"/>
      <c r="T84" s="14"/>
      <c r="U84" s="143" t="s">
        <v>11</v>
      </c>
      <c r="V84" s="144"/>
      <c r="W84" s="144"/>
      <c r="X84" s="144"/>
      <c r="Y84" s="144"/>
      <c r="Z84" s="144"/>
      <c r="AA84" s="144"/>
      <c r="AB84" s="144"/>
      <c r="AC84" s="15"/>
      <c r="AD84" s="15"/>
      <c r="AE84" s="15"/>
      <c r="AF84" s="11"/>
      <c r="AG84" s="10"/>
      <c r="AH84" s="12"/>
      <c r="AI84" s="12"/>
      <c r="AJ84" s="12"/>
      <c r="AK84" s="13"/>
      <c r="AL84" s="12"/>
      <c r="AM84" s="13"/>
      <c r="AN84" s="10"/>
      <c r="AO84" s="10"/>
      <c r="AP84" s="10"/>
      <c r="AQ84" s="10"/>
      <c r="AR84" s="10"/>
      <c r="AS84" s="14"/>
      <c r="AT84" s="14"/>
      <c r="AU84" s="14"/>
      <c r="AV84" s="10"/>
      <c r="AW84" s="10"/>
      <c r="AX84" s="10"/>
    </row>
    <row r="85" spans="1:50" s="8" customFormat="1" ht="20.100000000000001" customHeight="1" x14ac:dyDescent="0.35">
      <c r="A85" s="117" t="s">
        <v>51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77">
        <v>2</v>
      </c>
      <c r="L85" s="177"/>
      <c r="M85" s="175">
        <v>350</v>
      </c>
      <c r="N85" s="175"/>
      <c r="O85" s="175"/>
      <c r="P85" s="175">
        <v>1</v>
      </c>
      <c r="Q85" s="175"/>
      <c r="R85" s="116">
        <f>IF(ISBLANK(P85),"",ROUNDDOWN(M85/P85,2))</f>
        <v>350</v>
      </c>
      <c r="S85" s="103"/>
      <c r="T85" s="103"/>
      <c r="U85" s="103"/>
      <c r="V85" s="175">
        <v>350</v>
      </c>
      <c r="W85" s="175"/>
      <c r="X85" s="175"/>
      <c r="Y85" s="149" t="s">
        <v>8</v>
      </c>
      <c r="Z85" s="149"/>
      <c r="AA85" s="176" t="s">
        <v>49</v>
      </c>
      <c r="AB85" s="176"/>
      <c r="AC85" s="176"/>
      <c r="AD85" s="176"/>
      <c r="AE85" s="176"/>
      <c r="AF85" s="176"/>
      <c r="AG85" s="176"/>
      <c r="AH85" s="176"/>
      <c r="AI85" s="176"/>
      <c r="AJ85" s="176"/>
      <c r="AK85" s="103">
        <v>2</v>
      </c>
      <c r="AL85" s="103"/>
      <c r="AM85" s="175">
        <v>350</v>
      </c>
      <c r="AN85" s="175"/>
      <c r="AO85" s="175"/>
      <c r="AP85" s="103">
        <f>IF(ISBLANK(P85),"",P85)</f>
        <v>1</v>
      </c>
      <c r="AQ85" s="103"/>
      <c r="AR85" s="116">
        <f>IF(ISTEXT(AP85),"",ROUNDDOWN(AM85/AP85,2))</f>
        <v>350</v>
      </c>
      <c r="AS85" s="103"/>
      <c r="AT85" s="103"/>
      <c r="AU85" s="103"/>
      <c r="AV85" s="175">
        <v>350</v>
      </c>
      <c r="AW85" s="175"/>
      <c r="AX85" s="175"/>
    </row>
    <row r="86" spans="1:50" s="8" customFormat="1" ht="20.100000000000001" customHeight="1" x14ac:dyDescent="0.35">
      <c r="A86" s="117" t="s">
        <v>50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77">
        <v>2</v>
      </c>
      <c r="L86" s="177"/>
      <c r="M86" s="175">
        <v>350</v>
      </c>
      <c r="N86" s="175"/>
      <c r="O86" s="175"/>
      <c r="P86" s="175">
        <v>6</v>
      </c>
      <c r="Q86" s="175"/>
      <c r="R86" s="116">
        <f>IF(ISBLANK(P86),"",ROUNDDOWN(M86/P86,2))</f>
        <v>58.33</v>
      </c>
      <c r="S86" s="103"/>
      <c r="T86" s="103"/>
      <c r="U86" s="103"/>
      <c r="V86" s="175">
        <v>180</v>
      </c>
      <c r="W86" s="175"/>
      <c r="X86" s="175"/>
      <c r="Y86" s="149" t="s">
        <v>8</v>
      </c>
      <c r="Z86" s="149"/>
      <c r="AA86" s="176" t="s">
        <v>47</v>
      </c>
      <c r="AB86" s="176"/>
      <c r="AC86" s="176"/>
      <c r="AD86" s="176"/>
      <c r="AE86" s="176"/>
      <c r="AF86" s="176"/>
      <c r="AG86" s="176"/>
      <c r="AH86" s="176"/>
      <c r="AI86" s="176"/>
      <c r="AJ86" s="176"/>
      <c r="AK86" s="103">
        <f>IF(ISBLANK(K86),"",2-K86)</f>
        <v>0</v>
      </c>
      <c r="AL86" s="103"/>
      <c r="AM86" s="175">
        <v>69</v>
      </c>
      <c r="AN86" s="175"/>
      <c r="AO86" s="175"/>
      <c r="AP86" s="103">
        <f>IF(ISBLANK(P86),"",P86)</f>
        <v>6</v>
      </c>
      <c r="AQ86" s="103"/>
      <c r="AR86" s="116">
        <f>IF(ISTEXT(AP86),"",ROUNDDOWN(AM86/AP86,2))</f>
        <v>11.5</v>
      </c>
      <c r="AS86" s="103"/>
      <c r="AT86" s="103"/>
      <c r="AU86" s="103"/>
      <c r="AV86" s="175">
        <v>63</v>
      </c>
      <c r="AW86" s="175"/>
      <c r="AX86" s="175"/>
    </row>
    <row r="87" spans="1:50" s="8" customFormat="1" ht="20.100000000000001" hidden="1" customHeight="1" x14ac:dyDescent="0.3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7"/>
      <c r="L87" s="207"/>
      <c r="M87" s="200"/>
      <c r="N87" s="200"/>
      <c r="O87" s="200"/>
      <c r="P87" s="200"/>
      <c r="Q87" s="200"/>
      <c r="R87" s="203" t="str">
        <f>IF(ISBLANK(P87),"",ROUNDDOWN(M87/P87,2))</f>
        <v/>
      </c>
      <c r="S87" s="200"/>
      <c r="T87" s="200"/>
      <c r="U87" s="200"/>
      <c r="V87" s="201"/>
      <c r="W87" s="201"/>
      <c r="X87" s="201"/>
      <c r="Y87" s="204" t="s">
        <v>8</v>
      </c>
      <c r="Z87" s="204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0" t="str">
        <f>IF(ISBLANK(K87),"",2-K87)</f>
        <v/>
      </c>
      <c r="AL87" s="200"/>
      <c r="AM87" s="201"/>
      <c r="AN87" s="201"/>
      <c r="AO87" s="201"/>
      <c r="AP87" s="200" t="str">
        <f>IF(ISBLANK(P87),"",P87)</f>
        <v/>
      </c>
      <c r="AQ87" s="200"/>
      <c r="AR87" s="203" t="str">
        <f>IF(ISTEXT(AP87),"",ROUNDDOWN(AM87/AP87,2))</f>
        <v/>
      </c>
      <c r="AS87" s="200"/>
      <c r="AT87" s="200"/>
      <c r="AU87" s="200"/>
      <c r="AV87" s="201"/>
      <c r="AW87" s="201"/>
      <c r="AX87" s="201"/>
    </row>
    <row r="88" spans="1:50" s="16" customFormat="1" ht="20.100000000000001" customHeight="1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36"/>
      <c r="L88" s="36"/>
      <c r="M88" s="30"/>
      <c r="N88" s="30"/>
      <c r="O88" s="30"/>
      <c r="P88" s="30"/>
      <c r="Q88" s="30"/>
      <c r="R88" s="14"/>
      <c r="S88" s="30"/>
      <c r="T88" s="30"/>
      <c r="U88" s="30"/>
      <c r="V88" s="28"/>
      <c r="W88" s="28"/>
      <c r="X88" s="28"/>
      <c r="Y88" s="29"/>
      <c r="Z88" s="29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30"/>
      <c r="AL88" s="30"/>
      <c r="AM88" s="28"/>
      <c r="AN88" s="28"/>
      <c r="AO88" s="28"/>
      <c r="AP88" s="30"/>
      <c r="AQ88" s="30"/>
      <c r="AR88" s="14"/>
      <c r="AS88" s="30"/>
      <c r="AT88" s="30"/>
      <c r="AU88" s="30"/>
      <c r="AV88" s="28"/>
      <c r="AW88" s="28"/>
      <c r="AX88" s="28"/>
    </row>
    <row r="89" spans="1:50" s="16" customFormat="1" ht="20.100000000000001" customHeight="1" x14ac:dyDescent="0.35">
      <c r="A89" s="10"/>
      <c r="B89" s="10"/>
      <c r="C89" s="10"/>
      <c r="D89" s="10"/>
      <c r="E89" s="10"/>
      <c r="F89" s="10"/>
      <c r="G89" s="11"/>
      <c r="H89" s="11"/>
      <c r="I89" s="10"/>
      <c r="J89" s="11"/>
      <c r="K89" s="12"/>
      <c r="L89" s="13"/>
      <c r="M89" s="13"/>
      <c r="N89" s="10"/>
      <c r="O89" s="10"/>
      <c r="P89" s="10"/>
      <c r="Q89" s="10"/>
      <c r="R89" s="10"/>
      <c r="S89" s="14"/>
      <c r="T89" s="14"/>
      <c r="U89" s="143" t="s">
        <v>12</v>
      </c>
      <c r="V89" s="144"/>
      <c r="W89" s="144"/>
      <c r="X89" s="144"/>
      <c r="Y89" s="144"/>
      <c r="Z89" s="144"/>
      <c r="AA89" s="144"/>
      <c r="AB89" s="144"/>
      <c r="AC89" s="15"/>
      <c r="AD89" s="15"/>
      <c r="AE89" s="15"/>
      <c r="AF89" s="11"/>
      <c r="AG89" s="10"/>
      <c r="AH89" s="12"/>
      <c r="AI89" s="12"/>
      <c r="AJ89" s="12"/>
      <c r="AK89" s="13"/>
      <c r="AL89" s="12"/>
      <c r="AM89" s="13"/>
      <c r="AN89" s="10"/>
      <c r="AO89" s="10"/>
      <c r="AP89" s="10"/>
      <c r="AQ89" s="10"/>
      <c r="AR89" s="10"/>
      <c r="AS89" s="14"/>
      <c r="AT89" s="14"/>
      <c r="AU89" s="14"/>
      <c r="AV89" s="10"/>
      <c r="AW89" s="10"/>
      <c r="AX89" s="10"/>
    </row>
    <row r="90" spans="1:50" s="8" customFormat="1" ht="20.100000000000001" customHeight="1" x14ac:dyDescent="0.35">
      <c r="A90" s="117" t="s">
        <v>48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99">
        <v>2</v>
      </c>
      <c r="L90" s="199"/>
      <c r="M90" s="103">
        <v>350</v>
      </c>
      <c r="N90" s="103"/>
      <c r="O90" s="103"/>
      <c r="P90" s="103">
        <v>1</v>
      </c>
      <c r="Q90" s="103"/>
      <c r="R90" s="116">
        <f>IF(ISBLANK(P90),"",ROUNDDOWN(M90/P90,2))</f>
        <v>350</v>
      </c>
      <c r="S90" s="103"/>
      <c r="T90" s="103"/>
      <c r="U90" s="103"/>
      <c r="V90" s="175">
        <v>350</v>
      </c>
      <c r="W90" s="175"/>
      <c r="X90" s="175"/>
      <c r="Y90" s="149" t="s">
        <v>8</v>
      </c>
      <c r="Z90" s="149"/>
      <c r="AA90" s="176" t="s">
        <v>51</v>
      </c>
      <c r="AB90" s="176"/>
      <c r="AC90" s="176"/>
      <c r="AD90" s="176"/>
      <c r="AE90" s="176"/>
      <c r="AF90" s="176"/>
      <c r="AG90" s="176"/>
      <c r="AH90" s="176"/>
      <c r="AI90" s="176"/>
      <c r="AJ90" s="176"/>
      <c r="AK90" s="103">
        <f>IF(ISBLANK(K90),"",2-K90)</f>
        <v>0</v>
      </c>
      <c r="AL90" s="103"/>
      <c r="AM90" s="175">
        <v>2</v>
      </c>
      <c r="AN90" s="175"/>
      <c r="AO90" s="175"/>
      <c r="AP90" s="103">
        <f>IF(ISBLANK(P90),"",P90)</f>
        <v>1</v>
      </c>
      <c r="AQ90" s="103"/>
      <c r="AR90" s="116">
        <f>IF(ISTEXT(AP90),"",ROUNDDOWN(AM90/AP90,2))</f>
        <v>2</v>
      </c>
      <c r="AS90" s="103"/>
      <c r="AT90" s="103"/>
      <c r="AU90" s="103"/>
      <c r="AV90" s="175">
        <v>2</v>
      </c>
      <c r="AW90" s="175"/>
      <c r="AX90" s="175"/>
    </row>
    <row r="91" spans="1:50" s="8" customFormat="1" ht="20.100000000000001" customHeight="1" x14ac:dyDescent="0.35">
      <c r="A91" s="117" t="s">
        <v>49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99">
        <v>0</v>
      </c>
      <c r="L91" s="199"/>
      <c r="M91" s="103">
        <v>6</v>
      </c>
      <c r="N91" s="103"/>
      <c r="O91" s="103"/>
      <c r="P91" s="103">
        <v>1</v>
      </c>
      <c r="Q91" s="103"/>
      <c r="R91" s="116">
        <f>IF(ISBLANK(P91),"",ROUNDDOWN(M91/P91,2))</f>
        <v>6</v>
      </c>
      <c r="S91" s="103"/>
      <c r="T91" s="103"/>
      <c r="U91" s="103"/>
      <c r="V91" s="175">
        <v>6</v>
      </c>
      <c r="W91" s="175"/>
      <c r="X91" s="175"/>
      <c r="Y91" s="149" t="s">
        <v>8</v>
      </c>
      <c r="Z91" s="149"/>
      <c r="AA91" s="176" t="s">
        <v>48</v>
      </c>
      <c r="AB91" s="176"/>
      <c r="AC91" s="176"/>
      <c r="AD91" s="176"/>
      <c r="AE91" s="176"/>
      <c r="AF91" s="176"/>
      <c r="AG91" s="176"/>
      <c r="AH91" s="176"/>
      <c r="AI91" s="176"/>
      <c r="AJ91" s="176"/>
      <c r="AK91" s="103">
        <f>IF(ISBLANK(K91),"",2-K91)</f>
        <v>2</v>
      </c>
      <c r="AL91" s="103"/>
      <c r="AM91" s="175">
        <v>350</v>
      </c>
      <c r="AN91" s="175"/>
      <c r="AO91" s="175"/>
      <c r="AP91" s="103">
        <f>IF(ISBLANK(P91),"",P91)</f>
        <v>1</v>
      </c>
      <c r="AQ91" s="103"/>
      <c r="AR91" s="116">
        <f>IF(ISTEXT(AP91),"",ROUNDDOWN(AM91/AP91,2))</f>
        <v>350</v>
      </c>
      <c r="AS91" s="103"/>
      <c r="AT91" s="103"/>
      <c r="AU91" s="103"/>
      <c r="AV91" s="175">
        <v>350</v>
      </c>
      <c r="AW91" s="175"/>
      <c r="AX91" s="175"/>
    </row>
    <row r="92" spans="1:50" s="8" customFormat="1" ht="20.100000000000001" hidden="1" customHeight="1" x14ac:dyDescent="0.35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7"/>
      <c r="L92" s="177"/>
      <c r="M92" s="175"/>
      <c r="N92" s="175"/>
      <c r="O92" s="175"/>
      <c r="P92" s="175"/>
      <c r="Q92" s="175"/>
      <c r="R92" s="116" t="str">
        <f>IF(ISBLANK(P92),"",ROUNDDOWN(M92/P92,2))</f>
        <v/>
      </c>
      <c r="S92" s="103"/>
      <c r="T92" s="103"/>
      <c r="U92" s="103"/>
      <c r="V92" s="175"/>
      <c r="W92" s="175"/>
      <c r="X92" s="175"/>
      <c r="Y92" s="149" t="s">
        <v>8</v>
      </c>
      <c r="Z92" s="149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03" t="str">
        <f>IF(ISBLANK(K92),"",2-K92)</f>
        <v/>
      </c>
      <c r="AL92" s="103"/>
      <c r="AM92" s="175"/>
      <c r="AN92" s="175"/>
      <c r="AO92" s="175"/>
      <c r="AP92" s="103" t="str">
        <f>IF(ISBLANK(P92),"",P92)</f>
        <v/>
      </c>
      <c r="AQ92" s="103"/>
      <c r="AR92" s="116" t="str">
        <f>IF(ISTEXT(AP92),"",ROUNDDOWN(AM92/AP92,2))</f>
        <v/>
      </c>
      <c r="AS92" s="103"/>
      <c r="AT92" s="103"/>
      <c r="AU92" s="103"/>
      <c r="AV92" s="175"/>
      <c r="AW92" s="175"/>
      <c r="AX92" s="175"/>
    </row>
    <row r="93" spans="1:50" s="8" customFormat="1" ht="20.100000000000001" customHeight="1" x14ac:dyDescent="0.35">
      <c r="M93" s="17"/>
      <c r="N93" s="17"/>
      <c r="O93" s="17"/>
      <c r="Q93" s="18"/>
      <c r="R93" s="18"/>
      <c r="AF93" s="18"/>
      <c r="AH93" s="18"/>
      <c r="AI93" s="18"/>
      <c r="AJ93" s="18"/>
    </row>
    <row r="94" spans="1:50" s="8" customFormat="1" ht="20.100000000000001" customHeight="1" x14ac:dyDescent="0.35">
      <c r="C94" s="19" t="s">
        <v>13</v>
      </c>
      <c r="D94" s="20"/>
      <c r="E94" s="20"/>
      <c r="F94" s="20"/>
      <c r="G94" s="20"/>
      <c r="M94" s="17"/>
      <c r="N94" s="17"/>
      <c r="O94" s="17"/>
      <c r="Q94" s="18"/>
      <c r="R94" s="18"/>
      <c r="AF94" s="18"/>
      <c r="AH94" s="18"/>
      <c r="AI94" s="18"/>
      <c r="AJ94" s="18"/>
    </row>
    <row r="95" spans="1:50" s="7" customFormat="1" ht="20.100000000000001" customHeight="1" x14ac:dyDescent="0.35">
      <c r="A95" s="145"/>
      <c r="B95" s="145"/>
      <c r="C95" s="137" t="s">
        <v>14</v>
      </c>
      <c r="D95" s="138"/>
      <c r="E95" s="138"/>
      <c r="F95" s="138"/>
      <c r="H95" s="136" t="s">
        <v>15</v>
      </c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36" t="s">
        <v>16</v>
      </c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7" t="s">
        <v>17</v>
      </c>
      <c r="AF95" s="138"/>
      <c r="AG95" s="138"/>
      <c r="AH95" s="139" t="s">
        <v>18</v>
      </c>
      <c r="AI95" s="140"/>
      <c r="AJ95" s="140"/>
      <c r="AK95" s="137" t="s">
        <v>19</v>
      </c>
      <c r="AL95" s="138"/>
      <c r="AM95" s="151"/>
      <c r="AN95" s="137" t="s">
        <v>20</v>
      </c>
      <c r="AO95" s="138"/>
      <c r="AP95" s="138"/>
      <c r="AQ95" s="138"/>
      <c r="AR95" s="137" t="s">
        <v>21</v>
      </c>
      <c r="AS95" s="138"/>
      <c r="AT95" s="152"/>
      <c r="AU95" s="137" t="s">
        <v>22</v>
      </c>
      <c r="AV95" s="138"/>
      <c r="AW95" s="138"/>
      <c r="AX95" s="138"/>
    </row>
    <row r="96" spans="1:50" s="8" customFormat="1" ht="20.100000000000001" customHeight="1" x14ac:dyDescent="0.35">
      <c r="A96" s="103">
        <v>1</v>
      </c>
      <c r="B96" s="103"/>
      <c r="C96" s="177">
        <v>157696</v>
      </c>
      <c r="D96" s="176"/>
      <c r="E96" s="176"/>
      <c r="F96" s="176"/>
      <c r="G96" s="176"/>
      <c r="H96" s="188" t="s">
        <v>48</v>
      </c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 t="s">
        <v>52</v>
      </c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75">
        <v>8</v>
      </c>
      <c r="AF96" s="175"/>
      <c r="AG96" s="175"/>
      <c r="AH96" s="189">
        <v>1400</v>
      </c>
      <c r="AI96" s="190"/>
      <c r="AJ96" s="191"/>
      <c r="AK96" s="175">
        <v>7</v>
      </c>
      <c r="AL96" s="175"/>
      <c r="AM96" s="176"/>
      <c r="AN96" s="116">
        <f t="shared" ref="AN96:AN101" si="2">IF(ISBLANK(AK96),"",ROUNDDOWN(AH96/AK96,2))</f>
        <v>200</v>
      </c>
      <c r="AO96" s="117"/>
      <c r="AP96" s="117"/>
      <c r="AQ96" s="117"/>
      <c r="AR96" s="175">
        <v>350</v>
      </c>
      <c r="AS96" s="175"/>
      <c r="AT96" s="175"/>
      <c r="AU96" s="185" t="s">
        <v>32</v>
      </c>
      <c r="AV96" s="185"/>
      <c r="AW96" s="185"/>
      <c r="AX96" s="186"/>
    </row>
    <row r="97" spans="1:50" s="8" customFormat="1" ht="20.100000000000001" customHeight="1" x14ac:dyDescent="0.35">
      <c r="A97" s="103">
        <v>2</v>
      </c>
      <c r="B97" s="103"/>
      <c r="C97" s="177">
        <v>143121</v>
      </c>
      <c r="D97" s="176"/>
      <c r="E97" s="176"/>
      <c r="F97" s="176"/>
      <c r="G97" s="176"/>
      <c r="H97" s="188" t="s">
        <v>51</v>
      </c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 t="s">
        <v>45</v>
      </c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75">
        <v>6</v>
      </c>
      <c r="AF97" s="175"/>
      <c r="AG97" s="175"/>
      <c r="AH97" s="189">
        <v>1052</v>
      </c>
      <c r="AI97" s="190"/>
      <c r="AJ97" s="191"/>
      <c r="AK97" s="175">
        <v>14</v>
      </c>
      <c r="AL97" s="175"/>
      <c r="AM97" s="176"/>
      <c r="AN97" s="116">
        <f t="shared" si="2"/>
        <v>75.14</v>
      </c>
      <c r="AO97" s="117"/>
      <c r="AP97" s="117"/>
      <c r="AQ97" s="117"/>
      <c r="AR97" s="175">
        <v>350</v>
      </c>
      <c r="AS97" s="175"/>
      <c r="AT97" s="175"/>
      <c r="AU97" s="185" t="s">
        <v>32</v>
      </c>
      <c r="AV97" s="185"/>
      <c r="AW97" s="185"/>
      <c r="AX97" s="186"/>
    </row>
    <row r="98" spans="1:50" s="8" customFormat="1" ht="20.100000000000001" customHeight="1" x14ac:dyDescent="0.35">
      <c r="A98" s="103">
        <v>3</v>
      </c>
      <c r="B98" s="103"/>
      <c r="C98" s="177">
        <v>208146</v>
      </c>
      <c r="D98" s="176"/>
      <c r="E98" s="176"/>
      <c r="F98" s="176"/>
      <c r="G98" s="176"/>
      <c r="H98" s="188" t="s">
        <v>49</v>
      </c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 t="s">
        <v>42</v>
      </c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75">
        <v>4</v>
      </c>
      <c r="AF98" s="175"/>
      <c r="AG98" s="175"/>
      <c r="AH98" s="189">
        <v>795</v>
      </c>
      <c r="AI98" s="190"/>
      <c r="AJ98" s="191"/>
      <c r="AK98" s="175">
        <v>6</v>
      </c>
      <c r="AL98" s="175"/>
      <c r="AM98" s="176"/>
      <c r="AN98" s="116">
        <v>132.5</v>
      </c>
      <c r="AO98" s="117"/>
      <c r="AP98" s="117"/>
      <c r="AQ98" s="117"/>
      <c r="AR98" s="175">
        <v>350</v>
      </c>
      <c r="AS98" s="175"/>
      <c r="AT98" s="175"/>
      <c r="AU98" s="185" t="s">
        <v>32</v>
      </c>
      <c r="AV98" s="185"/>
      <c r="AW98" s="185"/>
      <c r="AX98" s="186"/>
    </row>
    <row r="99" spans="1:50" s="8" customFormat="1" ht="20.100000000000001" customHeight="1" x14ac:dyDescent="0.35">
      <c r="A99" s="103">
        <v>4</v>
      </c>
      <c r="B99" s="103"/>
      <c r="C99" s="177">
        <v>162863</v>
      </c>
      <c r="D99" s="176"/>
      <c r="E99" s="176"/>
      <c r="F99" s="176"/>
      <c r="G99" s="176"/>
      <c r="H99" s="188" t="s">
        <v>50</v>
      </c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 t="s">
        <v>53</v>
      </c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75">
        <v>4</v>
      </c>
      <c r="AF99" s="175"/>
      <c r="AG99" s="175"/>
      <c r="AH99" s="189">
        <v>754</v>
      </c>
      <c r="AI99" s="190"/>
      <c r="AJ99" s="191"/>
      <c r="AK99" s="175">
        <v>10</v>
      </c>
      <c r="AL99" s="175"/>
      <c r="AM99" s="176"/>
      <c r="AN99" s="116">
        <f t="shared" si="2"/>
        <v>75.400000000000006</v>
      </c>
      <c r="AO99" s="117"/>
      <c r="AP99" s="117"/>
      <c r="AQ99" s="117"/>
      <c r="AR99" s="175">
        <v>350</v>
      </c>
      <c r="AS99" s="175"/>
      <c r="AT99" s="175"/>
      <c r="AU99" s="185" t="s">
        <v>32</v>
      </c>
      <c r="AV99" s="185"/>
      <c r="AW99" s="185"/>
      <c r="AX99" s="186"/>
    </row>
    <row r="100" spans="1:50" s="8" customFormat="1" ht="20.100000000000001" customHeight="1" x14ac:dyDescent="0.35">
      <c r="A100" s="103">
        <v>5</v>
      </c>
      <c r="B100" s="103"/>
      <c r="C100" s="177">
        <v>130692</v>
      </c>
      <c r="D100" s="176"/>
      <c r="E100" s="176"/>
      <c r="F100" s="176"/>
      <c r="G100" s="176"/>
      <c r="H100" s="188" t="s">
        <v>47</v>
      </c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 t="s">
        <v>54</v>
      </c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75">
        <v>2</v>
      </c>
      <c r="AF100" s="175"/>
      <c r="AG100" s="175"/>
      <c r="AH100" s="189">
        <v>649</v>
      </c>
      <c r="AI100" s="190"/>
      <c r="AJ100" s="191"/>
      <c r="AK100" s="175">
        <v>23</v>
      </c>
      <c r="AL100" s="175"/>
      <c r="AM100" s="176"/>
      <c r="AN100" s="116">
        <f t="shared" si="2"/>
        <v>28.21</v>
      </c>
      <c r="AO100" s="117"/>
      <c r="AP100" s="117"/>
      <c r="AQ100" s="117"/>
      <c r="AR100" s="175">
        <v>301</v>
      </c>
      <c r="AS100" s="175"/>
      <c r="AT100" s="175"/>
      <c r="AU100" s="185" t="s">
        <v>34</v>
      </c>
      <c r="AV100" s="185"/>
      <c r="AW100" s="185"/>
      <c r="AX100" s="186"/>
    </row>
    <row r="101" spans="1:50" s="8" customFormat="1" ht="20.100000000000001" customHeight="1" x14ac:dyDescent="0.35">
      <c r="A101" s="103">
        <v>6</v>
      </c>
      <c r="B101" s="103"/>
      <c r="C101" s="177">
        <v>205896</v>
      </c>
      <c r="D101" s="176"/>
      <c r="E101" s="176"/>
      <c r="F101" s="176"/>
      <c r="G101" s="176"/>
      <c r="H101" s="188" t="s">
        <v>55</v>
      </c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 t="s">
        <v>56</v>
      </c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75"/>
      <c r="AF101" s="175"/>
      <c r="AG101" s="175"/>
      <c r="AH101" s="189"/>
      <c r="AI101" s="190"/>
      <c r="AJ101" s="191"/>
      <c r="AK101" s="175"/>
      <c r="AL101" s="175"/>
      <c r="AM101" s="176"/>
      <c r="AN101" s="116" t="str">
        <f t="shared" si="2"/>
        <v/>
      </c>
      <c r="AO101" s="117"/>
      <c r="AP101" s="117"/>
      <c r="AQ101" s="117"/>
      <c r="AR101" s="175"/>
      <c r="AS101" s="175"/>
      <c r="AT101" s="175"/>
      <c r="AU101" s="185"/>
      <c r="AV101" s="185"/>
      <c r="AW101" s="185"/>
      <c r="AX101" s="186"/>
    </row>
    <row r="102" spans="1:50" s="8" customFormat="1" ht="20.100000000000001" customHeight="1" x14ac:dyDescent="0.35">
      <c r="A102" s="193" t="s">
        <v>25</v>
      </c>
      <c r="B102" s="147"/>
      <c r="C102" s="147"/>
      <c r="D102" s="147"/>
      <c r="E102" s="147"/>
      <c r="F102" s="147"/>
      <c r="G102" s="147"/>
      <c r="H102" s="147"/>
      <c r="I102" s="147"/>
      <c r="J102" s="148"/>
      <c r="K102" s="196">
        <f>IF(ISTEXT(AK102),"",ROUNDDOWN(AH102/AK102,2))</f>
        <v>77.5</v>
      </c>
      <c r="L102" s="197"/>
      <c r="M102" s="197"/>
      <c r="N102" s="148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128">
        <f>SUM(AH96:AJ101)</f>
        <v>4650</v>
      </c>
      <c r="AI102" s="147"/>
      <c r="AJ102" s="148"/>
      <c r="AK102" s="103">
        <f>SUM(AK96:AM101)</f>
        <v>60</v>
      </c>
      <c r="AL102" s="117"/>
      <c r="AM102" s="150"/>
      <c r="AN102" s="35"/>
      <c r="AO102" s="21"/>
      <c r="AP102" s="21"/>
      <c r="AQ102" s="21"/>
      <c r="AR102" s="21"/>
      <c r="AS102" s="21"/>
      <c r="AT102" s="21"/>
      <c r="AU102" s="21"/>
      <c r="AV102" s="21"/>
      <c r="AW102" s="21"/>
      <c r="AX102" s="23"/>
    </row>
    <row r="103" spans="1:50" s="3" customFormat="1" ht="20.100000000000001" customHeight="1" x14ac:dyDescent="0.35"/>
    <row r="104" spans="1:50" s="3" customFormat="1" ht="20.100000000000001" customHeight="1" x14ac:dyDescent="0.35"/>
    <row r="105" spans="1:50" s="3" customFormat="1" ht="20.100000000000001" customHeight="1" x14ac:dyDescent="0.35"/>
    <row r="106" spans="1:50" s="5" customFormat="1" ht="20.100000000000001" customHeight="1" x14ac:dyDescent="0.4"/>
    <row r="107" spans="1:50" s="5" customFormat="1" ht="20.100000000000001" customHeight="1" x14ac:dyDescent="0.4"/>
    <row r="108" spans="1:50" s="5" customFormat="1" ht="20.100000000000001" customHeight="1" x14ac:dyDescent="0.4"/>
    <row r="109" spans="1:50" s="5" customFormat="1" ht="20.100000000000001" customHeight="1" x14ac:dyDescent="0.4"/>
    <row r="110" spans="1:50" s="5" customFormat="1" ht="20.100000000000001" customHeight="1" x14ac:dyDescent="0.4"/>
    <row r="111" spans="1:50" s="5" customFormat="1" ht="20.100000000000001" customHeight="1" x14ac:dyDescent="0.4"/>
    <row r="112" spans="1:50" s="5" customFormat="1" ht="20.100000000000001" customHeight="1" x14ac:dyDescent="0.4"/>
    <row r="113" s="5" customFormat="1" ht="20.100000000000001" customHeight="1" x14ac:dyDescent="0.4"/>
    <row r="114" s="5" customFormat="1" ht="20.100000000000001" customHeight="1" x14ac:dyDescent="0.4"/>
    <row r="115" s="5" customFormat="1" ht="20.100000000000001" customHeight="1" x14ac:dyDescent="0.4"/>
    <row r="116" s="5" customFormat="1" ht="20.100000000000001" customHeight="1" x14ac:dyDescent="0.4"/>
    <row r="117" s="5" customFormat="1" ht="20.100000000000001" customHeight="1" x14ac:dyDescent="0.4"/>
    <row r="118" s="5" customFormat="1" ht="20.100000000000001" customHeight="1" x14ac:dyDescent="0.4"/>
    <row r="119" s="5" customFormat="1" ht="20.100000000000001" customHeight="1" x14ac:dyDescent="0.4"/>
    <row r="120" s="5" customFormat="1" ht="20.100000000000001" customHeight="1" x14ac:dyDescent="0.4"/>
    <row r="121" s="5" customFormat="1" ht="20.100000000000001" customHeight="1" x14ac:dyDescent="0.4"/>
    <row r="122" s="5" customFormat="1" ht="20.100000000000001" customHeight="1" x14ac:dyDescent="0.4"/>
    <row r="123" s="5" customFormat="1" ht="20.100000000000001" customHeight="1" x14ac:dyDescent="0.4"/>
    <row r="124" s="5" customFormat="1" ht="20.100000000000001" customHeight="1" x14ac:dyDescent="0.4"/>
    <row r="125" s="5" customFormat="1" ht="20.100000000000001" customHeight="1" x14ac:dyDescent="0.4"/>
    <row r="126" s="5" customFormat="1" ht="20.100000000000001" customHeight="1" x14ac:dyDescent="0.4"/>
    <row r="127" s="5" customFormat="1" ht="20.100000000000001" customHeight="1" x14ac:dyDescent="0.4"/>
    <row r="128" s="5" customFormat="1" ht="20.100000000000001" customHeight="1" x14ac:dyDescent="0.4"/>
    <row r="129" s="5" customFormat="1" ht="20.100000000000001" customHeight="1" x14ac:dyDescent="0.4"/>
    <row r="130" s="5" customFormat="1" ht="20.100000000000001" customHeight="1" x14ac:dyDescent="0.4"/>
    <row r="131" s="5" customFormat="1" ht="20.100000000000001" customHeight="1" x14ac:dyDescent="0.4"/>
    <row r="132" s="5" customFormat="1" ht="20.100000000000001" customHeight="1" x14ac:dyDescent="0.4"/>
    <row r="133" s="5" customFormat="1" ht="20.100000000000001" customHeight="1" x14ac:dyDescent="0.4"/>
    <row r="134" s="5" customFormat="1" ht="20.100000000000001" customHeight="1" x14ac:dyDescent="0.4"/>
    <row r="135" s="5" customFormat="1" ht="15" x14ac:dyDescent="0.4"/>
    <row r="136" s="5" customFormat="1" ht="15" x14ac:dyDescent="0.4"/>
  </sheetData>
  <sheetProtection sheet="1" objects="1" scenarios="1"/>
  <mergeCells count="784">
    <mergeCell ref="A102:J102"/>
    <mergeCell ref="K102:N102"/>
    <mergeCell ref="AH102:AJ102"/>
    <mergeCell ref="AK102:AM102"/>
    <mergeCell ref="AU100:AX100"/>
    <mergeCell ref="A101:B101"/>
    <mergeCell ref="C101:G101"/>
    <mergeCell ref="H101:S101"/>
    <mergeCell ref="T101:AD101"/>
    <mergeCell ref="AE101:AG101"/>
    <mergeCell ref="AH101:AJ101"/>
    <mergeCell ref="AK101:AM101"/>
    <mergeCell ref="AN101:AQ101"/>
    <mergeCell ref="AR101:AT101"/>
    <mergeCell ref="AU101:AX101"/>
    <mergeCell ref="A100:B100"/>
    <mergeCell ref="C100:G100"/>
    <mergeCell ref="H100:S100"/>
    <mergeCell ref="T100:AD100"/>
    <mergeCell ref="AE100:AG100"/>
    <mergeCell ref="AH100:AJ100"/>
    <mergeCell ref="AK100:AM100"/>
    <mergeCell ref="AN100:AQ100"/>
    <mergeCell ref="AR100:AT100"/>
    <mergeCell ref="AU98:AX98"/>
    <mergeCell ref="A99:B99"/>
    <mergeCell ref="C99:G99"/>
    <mergeCell ref="H99:S99"/>
    <mergeCell ref="T99:AD99"/>
    <mergeCell ref="AE99:AG99"/>
    <mergeCell ref="AH99:AJ99"/>
    <mergeCell ref="AK99:AM99"/>
    <mergeCell ref="AN99:AQ99"/>
    <mergeCell ref="AR99:AT99"/>
    <mergeCell ref="AU99:AX99"/>
    <mergeCell ref="A98:B98"/>
    <mergeCell ref="C98:G98"/>
    <mergeCell ref="H98:S98"/>
    <mergeCell ref="T98:AD98"/>
    <mergeCell ref="AE98:AG98"/>
    <mergeCell ref="AH98:AJ98"/>
    <mergeCell ref="AK98:AM98"/>
    <mergeCell ref="AN98:AQ98"/>
    <mergeCell ref="AR98:AT98"/>
    <mergeCell ref="AU96:AX96"/>
    <mergeCell ref="A97:B97"/>
    <mergeCell ref="C97:G97"/>
    <mergeCell ref="H97:S97"/>
    <mergeCell ref="T97:AD97"/>
    <mergeCell ref="AE97:AG97"/>
    <mergeCell ref="AH97:AJ97"/>
    <mergeCell ref="AK97:AM97"/>
    <mergeCell ref="AN97:AQ97"/>
    <mergeCell ref="AR97:AT97"/>
    <mergeCell ref="AU97:AX97"/>
    <mergeCell ref="A96:B96"/>
    <mergeCell ref="C96:G96"/>
    <mergeCell ref="H96:S96"/>
    <mergeCell ref="T96:AD96"/>
    <mergeCell ref="AE96:AG96"/>
    <mergeCell ref="AH96:AJ96"/>
    <mergeCell ref="AK96:AM96"/>
    <mergeCell ref="AN96:AQ96"/>
    <mergeCell ref="AR96:AT96"/>
    <mergeCell ref="A92:J92"/>
    <mergeCell ref="K92:L92"/>
    <mergeCell ref="M92:O92"/>
    <mergeCell ref="P92:Q92"/>
    <mergeCell ref="R92:U92"/>
    <mergeCell ref="V92:X92"/>
    <mergeCell ref="Y92:Z92"/>
    <mergeCell ref="A95:B95"/>
    <mergeCell ref="C95:F95"/>
    <mergeCell ref="H95:S95"/>
    <mergeCell ref="T95:AD95"/>
    <mergeCell ref="AE95:AG95"/>
    <mergeCell ref="AH95:AJ95"/>
    <mergeCell ref="M91:O91"/>
    <mergeCell ref="P91:Q91"/>
    <mergeCell ref="R91:U91"/>
    <mergeCell ref="AR91:AU91"/>
    <mergeCell ref="AA92:AJ92"/>
    <mergeCell ref="V91:X91"/>
    <mergeCell ref="Y91:Z91"/>
    <mergeCell ref="AA91:AJ91"/>
    <mergeCell ref="AK92:AL92"/>
    <mergeCell ref="AM92:AO92"/>
    <mergeCell ref="AP92:AQ92"/>
    <mergeCell ref="AR92:AU92"/>
    <mergeCell ref="AU95:AX95"/>
    <mergeCell ref="AV92:AX92"/>
    <mergeCell ref="AK95:AM95"/>
    <mergeCell ref="AN95:AQ95"/>
    <mergeCell ref="AR95:AT95"/>
    <mergeCell ref="AV87:AX87"/>
    <mergeCell ref="Y87:Z87"/>
    <mergeCell ref="AV91:AX91"/>
    <mergeCell ref="AK91:AL91"/>
    <mergeCell ref="AM91:AO91"/>
    <mergeCell ref="AP91:AQ91"/>
    <mergeCell ref="U89:AB89"/>
    <mergeCell ref="AP90:AQ90"/>
    <mergeCell ref="AR90:AU90"/>
    <mergeCell ref="AV90:AX90"/>
    <mergeCell ref="R90:U90"/>
    <mergeCell ref="AM90:AO90"/>
    <mergeCell ref="AK90:AL90"/>
    <mergeCell ref="V90:X90"/>
    <mergeCell ref="Y90:Z90"/>
    <mergeCell ref="AA90:AJ90"/>
    <mergeCell ref="R87:U87"/>
    <mergeCell ref="V87:X87"/>
    <mergeCell ref="A91:J91"/>
    <mergeCell ref="K91:L91"/>
    <mergeCell ref="R86:U86"/>
    <mergeCell ref="V86:X86"/>
    <mergeCell ref="AA87:AJ87"/>
    <mergeCell ref="AK87:AL87"/>
    <mergeCell ref="AM87:AO87"/>
    <mergeCell ref="AP87:AQ87"/>
    <mergeCell ref="AR87:AU87"/>
    <mergeCell ref="A87:J87"/>
    <mergeCell ref="K87:L87"/>
    <mergeCell ref="M87:O87"/>
    <mergeCell ref="P87:Q87"/>
    <mergeCell ref="A90:J90"/>
    <mergeCell ref="K90:L90"/>
    <mergeCell ref="M90:O90"/>
    <mergeCell ref="P90:Q90"/>
    <mergeCell ref="AV85:AX85"/>
    <mergeCell ref="AM85:AO85"/>
    <mergeCell ref="AP85:AQ85"/>
    <mergeCell ref="AR85:AU85"/>
    <mergeCell ref="AM86:AO86"/>
    <mergeCell ref="AP86:AQ86"/>
    <mergeCell ref="AK82:AL82"/>
    <mergeCell ref="AM82:AO82"/>
    <mergeCell ref="AP82:AQ82"/>
    <mergeCell ref="AR82:AU82"/>
    <mergeCell ref="AV82:AX82"/>
    <mergeCell ref="AR86:AU86"/>
    <mergeCell ref="AV86:AX86"/>
    <mergeCell ref="A85:J85"/>
    <mergeCell ref="K85:L85"/>
    <mergeCell ref="M85:O85"/>
    <mergeCell ref="P85:Q85"/>
    <mergeCell ref="R85:U85"/>
    <mergeCell ref="V85:X85"/>
    <mergeCell ref="Y86:Z86"/>
    <mergeCell ref="AA86:AJ86"/>
    <mergeCell ref="AK86:AL86"/>
    <mergeCell ref="Y85:Z85"/>
    <mergeCell ref="AA85:AJ85"/>
    <mergeCell ref="AK85:AL85"/>
    <mergeCell ref="A86:J86"/>
    <mergeCell ref="K86:L86"/>
    <mergeCell ref="M86:O86"/>
    <mergeCell ref="P86:Q86"/>
    <mergeCell ref="U84:AB84"/>
    <mergeCell ref="AR81:AU81"/>
    <mergeCell ref="AV81:AX81"/>
    <mergeCell ref="A82:J82"/>
    <mergeCell ref="K82:L82"/>
    <mergeCell ref="M82:O82"/>
    <mergeCell ref="P82:Q82"/>
    <mergeCell ref="R82:U82"/>
    <mergeCell ref="V82:X82"/>
    <mergeCell ref="Y82:Z82"/>
    <mergeCell ref="AP81:AQ81"/>
    <mergeCell ref="A81:J81"/>
    <mergeCell ref="K81:L81"/>
    <mergeCell ref="M81:O81"/>
    <mergeCell ref="P81:Q81"/>
    <mergeCell ref="R81:U81"/>
    <mergeCell ref="AK80:AL80"/>
    <mergeCell ref="AM80:AO80"/>
    <mergeCell ref="AP80:AQ80"/>
    <mergeCell ref="AR80:AU80"/>
    <mergeCell ref="AV80:AX80"/>
    <mergeCell ref="AA82:AJ82"/>
    <mergeCell ref="V81:X81"/>
    <mergeCell ref="Y81:Z81"/>
    <mergeCell ref="AA81:AJ81"/>
    <mergeCell ref="AK81:AL81"/>
    <mergeCell ref="AM81:AO81"/>
    <mergeCell ref="U79:AB79"/>
    <mergeCell ref="A80:J80"/>
    <mergeCell ref="K80:L80"/>
    <mergeCell ref="M80:O80"/>
    <mergeCell ref="P80:Q80"/>
    <mergeCell ref="R80:U80"/>
    <mergeCell ref="V80:X80"/>
    <mergeCell ref="Y80:Z80"/>
    <mergeCell ref="AA80:AJ80"/>
    <mergeCell ref="P77:Q77"/>
    <mergeCell ref="R77:U77"/>
    <mergeCell ref="V77:X77"/>
    <mergeCell ref="AM76:AO76"/>
    <mergeCell ref="AP76:AQ76"/>
    <mergeCell ref="AR77:AU77"/>
    <mergeCell ref="A76:J76"/>
    <mergeCell ref="K76:L76"/>
    <mergeCell ref="M76:O76"/>
    <mergeCell ref="P76:Q76"/>
    <mergeCell ref="R76:U76"/>
    <mergeCell ref="V76:X76"/>
    <mergeCell ref="A77:J77"/>
    <mergeCell ref="K77:L77"/>
    <mergeCell ref="M77:O77"/>
    <mergeCell ref="AK77:AL77"/>
    <mergeCell ref="A75:J75"/>
    <mergeCell ref="K75:L75"/>
    <mergeCell ref="M75:O75"/>
    <mergeCell ref="P75:Q75"/>
    <mergeCell ref="R75:U75"/>
    <mergeCell ref="V75:X75"/>
    <mergeCell ref="Y76:Z76"/>
    <mergeCell ref="AA76:AJ76"/>
    <mergeCell ref="AK76:AL76"/>
    <mergeCell ref="AK75:AL75"/>
    <mergeCell ref="AM75:AO75"/>
    <mergeCell ref="AP75:AQ75"/>
    <mergeCell ref="AR75:AU75"/>
    <mergeCell ref="Y75:Z75"/>
    <mergeCell ref="AA75:AJ75"/>
    <mergeCell ref="AV77:AX77"/>
    <mergeCell ref="Y77:Z77"/>
    <mergeCell ref="AA77:AJ77"/>
    <mergeCell ref="U74:AB74"/>
    <mergeCell ref="AS74:AU74"/>
    <mergeCell ref="AV75:AX75"/>
    <mergeCell ref="AR76:AU76"/>
    <mergeCell ref="AV76:AX76"/>
    <mergeCell ref="AM77:AO77"/>
    <mergeCell ref="AP77:AQ77"/>
    <mergeCell ref="A71:J71"/>
    <mergeCell ref="K71:L71"/>
    <mergeCell ref="M71:O71"/>
    <mergeCell ref="P71:Q71"/>
    <mergeCell ref="R71:U71"/>
    <mergeCell ref="A72:J72"/>
    <mergeCell ref="K72:L72"/>
    <mergeCell ref="M72:O72"/>
    <mergeCell ref="P72:Q72"/>
    <mergeCell ref="R72:U72"/>
    <mergeCell ref="V71:X71"/>
    <mergeCell ref="AM72:AO72"/>
    <mergeCell ref="AP72:AQ72"/>
    <mergeCell ref="V72:X72"/>
    <mergeCell ref="AA72:AJ72"/>
    <mergeCell ref="Y71:Z71"/>
    <mergeCell ref="AR72:AU72"/>
    <mergeCell ref="AA71:AJ71"/>
    <mergeCell ref="AV72:AX72"/>
    <mergeCell ref="Y72:Z72"/>
    <mergeCell ref="AV69:AX69"/>
    <mergeCell ref="AK71:AL71"/>
    <mergeCell ref="AM71:AO71"/>
    <mergeCell ref="AP71:AQ71"/>
    <mergeCell ref="AR71:AU71"/>
    <mergeCell ref="AV71:AX71"/>
    <mergeCell ref="AK72:AL72"/>
    <mergeCell ref="AR69:AU69"/>
    <mergeCell ref="AK69:AL69"/>
    <mergeCell ref="AV70:AX70"/>
    <mergeCell ref="AR70:AU70"/>
    <mergeCell ref="AP69:AQ69"/>
    <mergeCell ref="AM70:AO70"/>
    <mergeCell ref="AP70:AQ70"/>
    <mergeCell ref="AM69:AO69"/>
    <mergeCell ref="V70:X70"/>
    <mergeCell ref="Y70:Z70"/>
    <mergeCell ref="AA70:AJ70"/>
    <mergeCell ref="AK70:AL70"/>
    <mergeCell ref="Y69:Z69"/>
    <mergeCell ref="A70:J70"/>
    <mergeCell ref="K70:L70"/>
    <mergeCell ref="M70:O70"/>
    <mergeCell ref="P70:Q70"/>
    <mergeCell ref="R70:U70"/>
    <mergeCell ref="AA69:AJ69"/>
    <mergeCell ref="A65:J65"/>
    <mergeCell ref="K65:N65"/>
    <mergeCell ref="AH65:AJ65"/>
    <mergeCell ref="U68:AB68"/>
    <mergeCell ref="K69:L69"/>
    <mergeCell ref="M69:O69"/>
    <mergeCell ref="P69:Q69"/>
    <mergeCell ref="R69:U69"/>
    <mergeCell ref="V69:X69"/>
    <mergeCell ref="A69:J69"/>
    <mergeCell ref="AU63:AX63"/>
    <mergeCell ref="A64:B64"/>
    <mergeCell ref="C64:G64"/>
    <mergeCell ref="H64:S64"/>
    <mergeCell ref="T64:AD64"/>
    <mergeCell ref="AE64:AG64"/>
    <mergeCell ref="AR64:AT64"/>
    <mergeCell ref="AU64:AX64"/>
    <mergeCell ref="AN64:AQ64"/>
    <mergeCell ref="A63:B63"/>
    <mergeCell ref="C63:G63"/>
    <mergeCell ref="H63:S63"/>
    <mergeCell ref="T63:AD63"/>
    <mergeCell ref="AE63:AG63"/>
    <mergeCell ref="AH63:AJ63"/>
    <mergeCell ref="AK61:AM61"/>
    <mergeCell ref="AN61:AQ61"/>
    <mergeCell ref="AR61:AT61"/>
    <mergeCell ref="AK63:AM63"/>
    <mergeCell ref="AN63:AQ63"/>
    <mergeCell ref="AK65:AM65"/>
    <mergeCell ref="AH64:AJ64"/>
    <mergeCell ref="AK64:AM64"/>
    <mergeCell ref="AR63:AT63"/>
    <mergeCell ref="AU60:AX60"/>
    <mergeCell ref="A59:B59"/>
    <mergeCell ref="C59:G59"/>
    <mergeCell ref="H59:S59"/>
    <mergeCell ref="T59:AD59"/>
    <mergeCell ref="AE59:AG59"/>
    <mergeCell ref="AH59:AJ59"/>
    <mergeCell ref="AU61:AX61"/>
    <mergeCell ref="A62:B62"/>
    <mergeCell ref="C62:G62"/>
    <mergeCell ref="H62:S62"/>
    <mergeCell ref="T62:AD62"/>
    <mergeCell ref="AE62:AG62"/>
    <mergeCell ref="AH62:AJ62"/>
    <mergeCell ref="AK62:AM62"/>
    <mergeCell ref="AN62:AQ62"/>
    <mergeCell ref="AR62:AT62"/>
    <mergeCell ref="AU62:AX62"/>
    <mergeCell ref="A61:B61"/>
    <mergeCell ref="C61:G61"/>
    <mergeCell ref="H61:S61"/>
    <mergeCell ref="T61:AD61"/>
    <mergeCell ref="AE61:AG61"/>
    <mergeCell ref="AH61:AJ61"/>
    <mergeCell ref="A60:B60"/>
    <mergeCell ref="C60:G60"/>
    <mergeCell ref="H60:S60"/>
    <mergeCell ref="T60:AD60"/>
    <mergeCell ref="AE60:AG60"/>
    <mergeCell ref="AH60:AJ60"/>
    <mergeCell ref="AK60:AM60"/>
    <mergeCell ref="AN60:AQ60"/>
    <mergeCell ref="AR60:AT60"/>
    <mergeCell ref="H58:S58"/>
    <mergeCell ref="T58:AD58"/>
    <mergeCell ref="AE58:AG58"/>
    <mergeCell ref="AH58:AJ58"/>
    <mergeCell ref="A55:J55"/>
    <mergeCell ref="K55:L55"/>
    <mergeCell ref="AK59:AM59"/>
    <mergeCell ref="AN59:AQ59"/>
    <mergeCell ref="AR59:AT59"/>
    <mergeCell ref="AK55:AL55"/>
    <mergeCell ref="AM55:AO55"/>
    <mergeCell ref="AP55:AQ55"/>
    <mergeCell ref="AR55:AU55"/>
    <mergeCell ref="AU58:AX58"/>
    <mergeCell ref="AV55:AX55"/>
    <mergeCell ref="AK58:AM58"/>
    <mergeCell ref="AU59:AX59"/>
    <mergeCell ref="AV53:AX53"/>
    <mergeCell ref="AV54:AX54"/>
    <mergeCell ref="AN58:AQ58"/>
    <mergeCell ref="AR58:AT58"/>
    <mergeCell ref="A54:J54"/>
    <mergeCell ref="K54:L54"/>
    <mergeCell ref="M54:O54"/>
    <mergeCell ref="P54:Q54"/>
    <mergeCell ref="R54:U54"/>
    <mergeCell ref="AR54:AU54"/>
    <mergeCell ref="M55:O55"/>
    <mergeCell ref="P55:Q55"/>
    <mergeCell ref="R55:U55"/>
    <mergeCell ref="V55:X55"/>
    <mergeCell ref="AA54:AJ54"/>
    <mergeCell ref="AR53:AU53"/>
    <mergeCell ref="AP54:AQ54"/>
    <mergeCell ref="AK54:AL54"/>
    <mergeCell ref="AM54:AO54"/>
    <mergeCell ref="V54:X54"/>
    <mergeCell ref="Y55:Z55"/>
    <mergeCell ref="AA55:AJ55"/>
    <mergeCell ref="A58:B58"/>
    <mergeCell ref="C58:F58"/>
    <mergeCell ref="AP53:AQ53"/>
    <mergeCell ref="A53:J53"/>
    <mergeCell ref="K53:L53"/>
    <mergeCell ref="M53:O53"/>
    <mergeCell ref="P53:Q53"/>
    <mergeCell ref="R53:U53"/>
    <mergeCell ref="V53:X53"/>
    <mergeCell ref="Y54:Z54"/>
    <mergeCell ref="U52:AB52"/>
    <mergeCell ref="Y53:Z53"/>
    <mergeCell ref="AA53:AJ53"/>
    <mergeCell ref="AK53:AL53"/>
    <mergeCell ref="AM53:AO53"/>
    <mergeCell ref="AP51:AQ51"/>
    <mergeCell ref="AR51:AU51"/>
    <mergeCell ref="AV49:AX49"/>
    <mergeCell ref="AM49:AO49"/>
    <mergeCell ref="AP49:AQ49"/>
    <mergeCell ref="AR49:AU49"/>
    <mergeCell ref="AM50:AO50"/>
    <mergeCell ref="AR50:AU50"/>
    <mergeCell ref="AV50:AX50"/>
    <mergeCell ref="AV51:AX51"/>
    <mergeCell ref="A50:J50"/>
    <mergeCell ref="K50:L50"/>
    <mergeCell ref="M50:O50"/>
    <mergeCell ref="P50:Q50"/>
    <mergeCell ref="R50:U50"/>
    <mergeCell ref="V50:X50"/>
    <mergeCell ref="AA51:AJ51"/>
    <mergeCell ref="AK51:AL51"/>
    <mergeCell ref="AM51:AO51"/>
    <mergeCell ref="A51:J51"/>
    <mergeCell ref="K51:L51"/>
    <mergeCell ref="M51:O51"/>
    <mergeCell ref="P51:Q51"/>
    <mergeCell ref="R51:U51"/>
    <mergeCell ref="V51:X51"/>
    <mergeCell ref="Y51:Z51"/>
    <mergeCell ref="A47:J47"/>
    <mergeCell ref="K47:L47"/>
    <mergeCell ref="M47:O47"/>
    <mergeCell ref="P47:Q47"/>
    <mergeCell ref="R47:U47"/>
    <mergeCell ref="V47:X47"/>
    <mergeCell ref="A49:J49"/>
    <mergeCell ref="K49:L49"/>
    <mergeCell ref="M49:O49"/>
    <mergeCell ref="P49:Q49"/>
    <mergeCell ref="R49:U49"/>
    <mergeCell ref="V49:X49"/>
    <mergeCell ref="V46:X46"/>
    <mergeCell ref="Y46:Z46"/>
    <mergeCell ref="AA46:AJ46"/>
    <mergeCell ref="AK46:AL46"/>
    <mergeCell ref="AK47:AL47"/>
    <mergeCell ref="AP50:AQ50"/>
    <mergeCell ref="U48:AB48"/>
    <mergeCell ref="AR46:AU46"/>
    <mergeCell ref="AV46:AX46"/>
    <mergeCell ref="Y50:Z50"/>
    <mergeCell ref="AA50:AJ50"/>
    <mergeCell ref="AK50:AL50"/>
    <mergeCell ref="Y49:Z49"/>
    <mergeCell ref="AA49:AJ49"/>
    <mergeCell ref="AK49:AL49"/>
    <mergeCell ref="Y45:Z45"/>
    <mergeCell ref="AA45:AJ45"/>
    <mergeCell ref="AM47:AO47"/>
    <mergeCell ref="AP47:AQ47"/>
    <mergeCell ref="AR47:AU47"/>
    <mergeCell ref="AV47:AX47"/>
    <mergeCell ref="A43:J43"/>
    <mergeCell ref="K43:L43"/>
    <mergeCell ref="M43:O43"/>
    <mergeCell ref="P43:Q43"/>
    <mergeCell ref="R43:U43"/>
    <mergeCell ref="V43:X43"/>
    <mergeCell ref="AM46:AO46"/>
    <mergeCell ref="AP46:AQ46"/>
    <mergeCell ref="AP45:AQ45"/>
    <mergeCell ref="AR45:AU45"/>
    <mergeCell ref="AV45:AX45"/>
    <mergeCell ref="A46:J46"/>
    <mergeCell ref="K46:L46"/>
    <mergeCell ref="M46:O46"/>
    <mergeCell ref="P46:Q46"/>
    <mergeCell ref="R46:U46"/>
    <mergeCell ref="Y47:Z47"/>
    <mergeCell ref="AA47:AJ47"/>
    <mergeCell ref="AK45:AL45"/>
    <mergeCell ref="AM45:AO45"/>
    <mergeCell ref="AV41:AX41"/>
    <mergeCell ref="A42:J42"/>
    <mergeCell ref="K42:L42"/>
    <mergeCell ref="M42:O42"/>
    <mergeCell ref="P42:Q42"/>
    <mergeCell ref="R42:U42"/>
    <mergeCell ref="V42:X42"/>
    <mergeCell ref="Y42:Z42"/>
    <mergeCell ref="Y43:Z43"/>
    <mergeCell ref="AA43:AJ43"/>
    <mergeCell ref="AK43:AL43"/>
    <mergeCell ref="AM43:AO43"/>
    <mergeCell ref="AP43:AQ43"/>
    <mergeCell ref="AR43:AU43"/>
    <mergeCell ref="AV43:AX43"/>
    <mergeCell ref="U44:AB44"/>
    <mergeCell ref="A45:J45"/>
    <mergeCell ref="K45:L45"/>
    <mergeCell ref="M45:O45"/>
    <mergeCell ref="P45:Q45"/>
    <mergeCell ref="R45:U45"/>
    <mergeCell ref="V45:X45"/>
    <mergeCell ref="AM42:AO42"/>
    <mergeCell ref="AP42:AQ42"/>
    <mergeCell ref="AR42:AU42"/>
    <mergeCell ref="AV42:AX42"/>
    <mergeCell ref="AA42:AJ42"/>
    <mergeCell ref="AK42:AL42"/>
    <mergeCell ref="Y41:Z41"/>
    <mergeCell ref="AA41:AJ41"/>
    <mergeCell ref="AK41:AL41"/>
    <mergeCell ref="AM41:AO41"/>
    <mergeCell ref="AP39:AQ39"/>
    <mergeCell ref="U40:AB40"/>
    <mergeCell ref="AS40:AU40"/>
    <mergeCell ref="A41:J41"/>
    <mergeCell ref="K41:L41"/>
    <mergeCell ref="M41:O41"/>
    <mergeCell ref="P41:Q41"/>
    <mergeCell ref="R41:U41"/>
    <mergeCell ref="V41:X41"/>
    <mergeCell ref="AP41:AQ41"/>
    <mergeCell ref="AR41:AU41"/>
    <mergeCell ref="AR39:AU39"/>
    <mergeCell ref="AV39:AX39"/>
    <mergeCell ref="A38:J38"/>
    <mergeCell ref="K38:L38"/>
    <mergeCell ref="M38:O38"/>
    <mergeCell ref="P38:Q38"/>
    <mergeCell ref="R38:U38"/>
    <mergeCell ref="V38:X38"/>
    <mergeCell ref="Y38:Z38"/>
    <mergeCell ref="AA38:AJ38"/>
    <mergeCell ref="AK38:AL38"/>
    <mergeCell ref="AM38:AO38"/>
    <mergeCell ref="AP38:AQ38"/>
    <mergeCell ref="AR38:AU38"/>
    <mergeCell ref="AV38:AX38"/>
    <mergeCell ref="A39:J39"/>
    <mergeCell ref="K39:L39"/>
    <mergeCell ref="M39:O39"/>
    <mergeCell ref="P39:Q39"/>
    <mergeCell ref="R39:U39"/>
    <mergeCell ref="V39:X39"/>
    <mergeCell ref="Y39:Z39"/>
    <mergeCell ref="AA39:AJ39"/>
    <mergeCell ref="AK39:AL39"/>
    <mergeCell ref="AM39:AO39"/>
    <mergeCell ref="AP36:AQ36"/>
    <mergeCell ref="AR36:AU36"/>
    <mergeCell ref="AV36:AX36"/>
    <mergeCell ref="AV37:AX37"/>
    <mergeCell ref="AK36:AL36"/>
    <mergeCell ref="AM36:AO36"/>
    <mergeCell ref="V36:X36"/>
    <mergeCell ref="Y36:Z36"/>
    <mergeCell ref="AA36:AJ36"/>
    <mergeCell ref="A37:J37"/>
    <mergeCell ref="K37:L37"/>
    <mergeCell ref="M37:O37"/>
    <mergeCell ref="P37:Q37"/>
    <mergeCell ref="R37:U37"/>
    <mergeCell ref="AR37:AU37"/>
    <mergeCell ref="AK37:AL37"/>
    <mergeCell ref="AM37:AO37"/>
    <mergeCell ref="AP37:AQ37"/>
    <mergeCell ref="V37:X37"/>
    <mergeCell ref="Y37:Z37"/>
    <mergeCell ref="AA37:AJ37"/>
    <mergeCell ref="A32:J32"/>
    <mergeCell ref="K32:N32"/>
    <mergeCell ref="AH32:AJ32"/>
    <mergeCell ref="AK32:AM32"/>
    <mergeCell ref="U35:AB35"/>
    <mergeCell ref="A36:J36"/>
    <mergeCell ref="K36:L36"/>
    <mergeCell ref="M36:O36"/>
    <mergeCell ref="P36:Q36"/>
    <mergeCell ref="R36:U36"/>
    <mergeCell ref="AU31:AX31"/>
    <mergeCell ref="A30:B30"/>
    <mergeCell ref="C30:G30"/>
    <mergeCell ref="H30:S30"/>
    <mergeCell ref="T30:AD30"/>
    <mergeCell ref="AE30:AG30"/>
    <mergeCell ref="AH30:AJ30"/>
    <mergeCell ref="AK30:AM30"/>
    <mergeCell ref="AN30:AQ30"/>
    <mergeCell ref="AR30:AT30"/>
    <mergeCell ref="AU30:AX30"/>
    <mergeCell ref="A31:B31"/>
    <mergeCell ref="C31:G31"/>
    <mergeCell ref="H31:S31"/>
    <mergeCell ref="T31:AD31"/>
    <mergeCell ref="AE31:AG31"/>
    <mergeCell ref="AH31:AJ31"/>
    <mergeCell ref="AK31:AM31"/>
    <mergeCell ref="AN31:AQ31"/>
    <mergeCell ref="AR31:AT31"/>
    <mergeCell ref="AU29:AX29"/>
    <mergeCell ref="A28:B28"/>
    <mergeCell ref="C28:G28"/>
    <mergeCell ref="H28:S28"/>
    <mergeCell ref="T28:AD28"/>
    <mergeCell ref="AE28:AG28"/>
    <mergeCell ref="AH28:AJ28"/>
    <mergeCell ref="AK28:AM28"/>
    <mergeCell ref="AN28:AQ28"/>
    <mergeCell ref="AR28:AT28"/>
    <mergeCell ref="AU28:AX28"/>
    <mergeCell ref="A29:B29"/>
    <mergeCell ref="C29:G29"/>
    <mergeCell ref="H29:S29"/>
    <mergeCell ref="T29:AD29"/>
    <mergeCell ref="AE29:AG29"/>
    <mergeCell ref="AH29:AJ29"/>
    <mergeCell ref="AK29:AM29"/>
    <mergeCell ref="AN29:AQ29"/>
    <mergeCell ref="AR29:AT29"/>
    <mergeCell ref="AU27:AX27"/>
    <mergeCell ref="A26:B26"/>
    <mergeCell ref="C26:G26"/>
    <mergeCell ref="H26:S26"/>
    <mergeCell ref="T26:AD26"/>
    <mergeCell ref="AE26:AG26"/>
    <mergeCell ref="AH26:AJ26"/>
    <mergeCell ref="AK26:AM26"/>
    <mergeCell ref="AN26:AQ26"/>
    <mergeCell ref="AR26:AT26"/>
    <mergeCell ref="AU26:AX26"/>
    <mergeCell ref="A27:B27"/>
    <mergeCell ref="C27:G27"/>
    <mergeCell ref="H27:S27"/>
    <mergeCell ref="T27:AD27"/>
    <mergeCell ref="AE27:AG27"/>
    <mergeCell ref="AH27:AJ27"/>
    <mergeCell ref="AK27:AM27"/>
    <mergeCell ref="AN27:AQ27"/>
    <mergeCell ref="AR27:AT27"/>
    <mergeCell ref="AU25:AX25"/>
    <mergeCell ref="A24:B24"/>
    <mergeCell ref="C24:G24"/>
    <mergeCell ref="H24:S24"/>
    <mergeCell ref="T24:AD24"/>
    <mergeCell ref="AE24:AG24"/>
    <mergeCell ref="AH24:AJ24"/>
    <mergeCell ref="AK24:AM24"/>
    <mergeCell ref="AN24:AQ24"/>
    <mergeCell ref="AR24:AT24"/>
    <mergeCell ref="AU24:AX24"/>
    <mergeCell ref="A25:B25"/>
    <mergeCell ref="C25:G25"/>
    <mergeCell ref="H25:S25"/>
    <mergeCell ref="T25:AD25"/>
    <mergeCell ref="AE25:AG25"/>
    <mergeCell ref="AH25:AJ25"/>
    <mergeCell ref="AK25:AM25"/>
    <mergeCell ref="AN25:AQ25"/>
    <mergeCell ref="AR25:AT25"/>
    <mergeCell ref="AN21:AQ21"/>
    <mergeCell ref="AR21:AT21"/>
    <mergeCell ref="AU23:AX23"/>
    <mergeCell ref="A22:B22"/>
    <mergeCell ref="C22:G22"/>
    <mergeCell ref="H22:S22"/>
    <mergeCell ref="T22:AD22"/>
    <mergeCell ref="AE22:AG22"/>
    <mergeCell ref="AH22:AJ22"/>
    <mergeCell ref="AK22:AM22"/>
    <mergeCell ref="AN22:AQ22"/>
    <mergeCell ref="AR22:AT22"/>
    <mergeCell ref="AU22:AX22"/>
    <mergeCell ref="A23:B23"/>
    <mergeCell ref="C23:G23"/>
    <mergeCell ref="H23:S23"/>
    <mergeCell ref="T23:AD23"/>
    <mergeCell ref="AE23:AG23"/>
    <mergeCell ref="AH23:AJ23"/>
    <mergeCell ref="AK23:AM23"/>
    <mergeCell ref="AN23:AQ23"/>
    <mergeCell ref="AR23:AT23"/>
    <mergeCell ref="A19:B19"/>
    <mergeCell ref="C19:F19"/>
    <mergeCell ref="H19:S19"/>
    <mergeCell ref="T19:AD19"/>
    <mergeCell ref="AE19:AG19"/>
    <mergeCell ref="AH19:AJ19"/>
    <mergeCell ref="AU21:AX21"/>
    <mergeCell ref="A20:B20"/>
    <mergeCell ref="C20:G20"/>
    <mergeCell ref="H20:S20"/>
    <mergeCell ref="T20:AD20"/>
    <mergeCell ref="AE20:AG20"/>
    <mergeCell ref="AH20:AJ20"/>
    <mergeCell ref="AK20:AM20"/>
    <mergeCell ref="AN20:AQ20"/>
    <mergeCell ref="AR20:AT20"/>
    <mergeCell ref="AU20:AX20"/>
    <mergeCell ref="A21:B21"/>
    <mergeCell ref="C21:G21"/>
    <mergeCell ref="H21:S21"/>
    <mergeCell ref="T21:AD21"/>
    <mergeCell ref="AE21:AG21"/>
    <mergeCell ref="AH21:AJ21"/>
    <mergeCell ref="AK21:AM21"/>
    <mergeCell ref="AN19:AQ19"/>
    <mergeCell ref="AR19:AT19"/>
    <mergeCell ref="AU19:AX19"/>
    <mergeCell ref="AV13:AX13"/>
    <mergeCell ref="AK16:AL16"/>
    <mergeCell ref="AM16:AO16"/>
    <mergeCell ref="AP16:AQ16"/>
    <mergeCell ref="AR16:AU16"/>
    <mergeCell ref="AV16:AX16"/>
    <mergeCell ref="AK19:AM19"/>
    <mergeCell ref="S15:AD15"/>
    <mergeCell ref="A16:J16"/>
    <mergeCell ref="K16:L16"/>
    <mergeCell ref="M16:O16"/>
    <mergeCell ref="P16:Q16"/>
    <mergeCell ref="R16:U16"/>
    <mergeCell ref="V16:X16"/>
    <mergeCell ref="Y16:Z16"/>
    <mergeCell ref="AA16:AJ16"/>
    <mergeCell ref="S12:AD12"/>
    <mergeCell ref="AS12:AU12"/>
    <mergeCell ref="AR8:AU8"/>
    <mergeCell ref="AV8:AX8"/>
    <mergeCell ref="AK8:AL8"/>
    <mergeCell ref="AM8:AO8"/>
    <mergeCell ref="AP8:AQ8"/>
    <mergeCell ref="A13:J13"/>
    <mergeCell ref="K13:L13"/>
    <mergeCell ref="M13:O13"/>
    <mergeCell ref="P13:Q13"/>
    <mergeCell ref="R13:U13"/>
    <mergeCell ref="V13:X13"/>
    <mergeCell ref="Y13:Z13"/>
    <mergeCell ref="AA13:AJ13"/>
    <mergeCell ref="AK13:AL13"/>
    <mergeCell ref="AM13:AO13"/>
    <mergeCell ref="AP13:AQ13"/>
    <mergeCell ref="AR13:AU13"/>
    <mergeCell ref="A2:AX2"/>
    <mergeCell ref="T3:AN3"/>
    <mergeCell ref="S6:AD6"/>
    <mergeCell ref="A7:J7"/>
    <mergeCell ref="K7:L7"/>
    <mergeCell ref="AM10:AO10"/>
    <mergeCell ref="AP10:AQ10"/>
    <mergeCell ref="A8:J8"/>
    <mergeCell ref="K8:L8"/>
    <mergeCell ref="M8:O8"/>
    <mergeCell ref="M10:O10"/>
    <mergeCell ref="Y10:Z10"/>
    <mergeCell ref="AA10:AJ10"/>
    <mergeCell ref="V8:X8"/>
    <mergeCell ref="Y8:Z8"/>
    <mergeCell ref="AA8:AJ8"/>
    <mergeCell ref="V10:X10"/>
    <mergeCell ref="AK10:AL10"/>
    <mergeCell ref="AR10:AU10"/>
    <mergeCell ref="AV10:AX10"/>
    <mergeCell ref="P10:Q10"/>
    <mergeCell ref="R10:U10"/>
    <mergeCell ref="A3:F3"/>
    <mergeCell ref="G3:R3"/>
    <mergeCell ref="AP3:AX3"/>
    <mergeCell ref="P8:Q8"/>
    <mergeCell ref="R8:U8"/>
    <mergeCell ref="A10:J10"/>
    <mergeCell ref="K10:L10"/>
    <mergeCell ref="AK7:AL7"/>
    <mergeCell ref="AM7:AO7"/>
    <mergeCell ref="AP7:AQ7"/>
    <mergeCell ref="AR7:AU7"/>
    <mergeCell ref="AV7:AX7"/>
    <mergeCell ref="M7:O7"/>
    <mergeCell ref="P7:Q7"/>
    <mergeCell ref="R7:U7"/>
    <mergeCell ref="V7:X7"/>
    <mergeCell ref="Y7:Z7"/>
    <mergeCell ref="AA7:AJ7"/>
  </mergeCells>
  <pageMargins left="0.70866141732283472" right="0.70866141732283472" top="0.15748031496062992" bottom="0.35433070866141736" header="0.31496062992125984" footer="0.31496062992125984"/>
  <pageSetup paperSize="9" orientation="portrait" r:id="rId1"/>
  <rowBreaks count="2" manualBreakCount="2">
    <brk id="33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Poule A</vt:lpstr>
      <vt:lpstr>Poule B</vt:lpstr>
      <vt:lpstr>(Kruis)finales</vt:lpstr>
      <vt:lpstr>Publicatie website</vt:lpstr>
      <vt:lpstr>'(Kruis)finales'!Afdrukbereik</vt:lpstr>
      <vt:lpstr>'Poule A'!Afdrukbereik</vt:lpstr>
      <vt:lpstr>'Poule B'!Afdrukbereik</vt:lpstr>
    </vt:vector>
  </TitlesOfParts>
  <Company>KNBB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klijn</dc:creator>
  <cp:lastModifiedBy>Rolf Slotboom</cp:lastModifiedBy>
  <cp:lastPrinted>2017-10-08T10:07:26Z</cp:lastPrinted>
  <dcterms:created xsi:type="dcterms:W3CDTF">2005-08-26T13:56:22Z</dcterms:created>
  <dcterms:modified xsi:type="dcterms:W3CDTF">2017-10-08T10:20:54Z</dcterms:modified>
</cp:coreProperties>
</file>