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23-2024\FINALES\FINALES\5-Pins\"/>
    </mc:Choice>
  </mc:AlternateContent>
  <xr:revisionPtr revIDLastSave="0" documentId="8_{8B544C79-6A04-400A-B0F0-829D5392CF4E}" xr6:coauthVersionLast="36" xr6:coauthVersionMax="36" xr10:uidLastSave="{00000000-0000-0000-0000-000000000000}"/>
  <bookViews>
    <workbookView xWindow="0" yWindow="0" windowWidth="28800" windowHeight="11625" activeTab="5" xr2:uid="{00000000-000D-0000-FFFF-FFFF00000000}"/>
  </bookViews>
  <sheets>
    <sheet name="Poule A" sheetId="1" r:id="rId1"/>
    <sheet name="Poule B" sheetId="2" r:id="rId2"/>
    <sheet name="Poule C" sheetId="3" r:id="rId3"/>
    <sheet name="Poule D" sheetId="4" r:id="rId4"/>
    <sheet name="Finale rondes" sheetId="6" r:id="rId5"/>
    <sheet name="Eindranking" sheetId="5" r:id="rId6"/>
  </sheets>
  <calcPr calcId="191029"/>
</workbook>
</file>

<file path=xl/calcChain.xml><?xml version="1.0" encoding="utf-8"?>
<calcChain xmlns="http://schemas.openxmlformats.org/spreadsheetml/2006/main">
  <c r="Z13" i="1" l="1"/>
  <c r="Z18" i="1"/>
  <c r="Z19" i="1"/>
  <c r="Z12" i="1"/>
  <c r="Y19" i="1"/>
  <c r="X19" i="1"/>
  <c r="W19" i="1"/>
  <c r="Y18" i="1"/>
  <c r="X18" i="1"/>
  <c r="W18" i="1"/>
  <c r="Y17" i="1"/>
  <c r="X17" i="1"/>
  <c r="Z17" i="1" s="1"/>
  <c r="W17" i="1"/>
  <c r="Y16" i="1"/>
  <c r="X16" i="1"/>
  <c r="Z16" i="1" s="1"/>
  <c r="W16" i="1"/>
  <c r="Y15" i="1"/>
  <c r="X15" i="1"/>
  <c r="Z15" i="1" s="1"/>
  <c r="W15" i="1"/>
  <c r="Y14" i="1"/>
  <c r="X14" i="1"/>
  <c r="Z14" i="1" s="1"/>
  <c r="W14" i="1"/>
  <c r="Y13" i="1"/>
  <c r="X13" i="1"/>
  <c r="W13" i="1"/>
  <c r="Y12" i="1"/>
  <c r="X12" i="1"/>
  <c r="W12" i="1"/>
  <c r="W9" i="3"/>
  <c r="V9" i="3"/>
  <c r="T9" i="3"/>
  <c r="S9" i="3"/>
  <c r="R9" i="3"/>
  <c r="W8" i="3"/>
  <c r="V8" i="3"/>
  <c r="T8" i="3"/>
  <c r="S8" i="3"/>
  <c r="R8" i="3"/>
  <c r="W7" i="3"/>
  <c r="V7" i="3"/>
  <c r="T7" i="3"/>
  <c r="S7" i="3"/>
  <c r="R7" i="3"/>
  <c r="W6" i="3"/>
  <c r="V6" i="3"/>
  <c r="T6" i="3"/>
  <c r="S6" i="3"/>
  <c r="R6" i="3"/>
  <c r="W5" i="3"/>
  <c r="V5" i="3"/>
  <c r="T5" i="3"/>
  <c r="S5" i="3"/>
  <c r="R5" i="3"/>
  <c r="W4" i="3"/>
  <c r="V4" i="3"/>
  <c r="T4" i="3"/>
  <c r="S4" i="3"/>
  <c r="R4" i="3"/>
  <c r="W9" i="1"/>
  <c r="W8" i="1"/>
  <c r="W7" i="1"/>
  <c r="W6" i="1"/>
  <c r="W5" i="1"/>
  <c r="W4" i="1"/>
  <c r="V9" i="1"/>
  <c r="V8" i="1"/>
  <c r="V7" i="1"/>
  <c r="V6" i="1"/>
  <c r="V5" i="1"/>
  <c r="V4" i="1"/>
  <c r="T9" i="1"/>
  <c r="T8" i="1"/>
  <c r="T7" i="1"/>
  <c r="T6" i="1"/>
  <c r="T5" i="1"/>
  <c r="T4" i="1"/>
  <c r="S9" i="1"/>
  <c r="S8" i="1"/>
  <c r="S7" i="1"/>
  <c r="S6" i="1"/>
  <c r="S5" i="1"/>
  <c r="S4" i="1"/>
  <c r="R9" i="1"/>
  <c r="R8" i="1"/>
  <c r="R7" i="1"/>
  <c r="R6" i="1"/>
  <c r="R5" i="1"/>
  <c r="R4" i="1"/>
  <c r="T7" i="2"/>
  <c r="R4" i="2"/>
  <c r="W8" i="2"/>
  <c r="V8" i="2"/>
  <c r="U8" i="2"/>
  <c r="T8" i="2"/>
  <c r="S8" i="2"/>
  <c r="R8" i="2"/>
  <c r="W7" i="2"/>
  <c r="V7" i="2"/>
  <c r="S7" i="2"/>
  <c r="R7" i="2"/>
  <c r="W6" i="2"/>
  <c r="V6" i="2"/>
  <c r="T6" i="2"/>
  <c r="S6" i="2"/>
  <c r="R6" i="2"/>
  <c r="W5" i="2"/>
  <c r="V5" i="2"/>
  <c r="T5" i="2"/>
  <c r="S5" i="2"/>
  <c r="R5" i="2"/>
  <c r="W4" i="2"/>
  <c r="V4" i="2"/>
  <c r="T4" i="2"/>
  <c r="S4" i="2"/>
  <c r="W8" i="4"/>
  <c r="W7" i="4"/>
  <c r="W6" i="4"/>
  <c r="W5" i="4"/>
  <c r="W4" i="4"/>
  <c r="V8" i="4"/>
  <c r="V7" i="4"/>
  <c r="V6" i="4"/>
  <c r="V5" i="4"/>
  <c r="V4" i="4"/>
  <c r="T8" i="4"/>
  <c r="T7" i="4"/>
  <c r="T6" i="4"/>
  <c r="T5" i="4"/>
  <c r="T4" i="4"/>
  <c r="S8" i="4"/>
  <c r="S7" i="4"/>
  <c r="S6" i="4"/>
  <c r="S5" i="4"/>
  <c r="S4" i="4"/>
  <c r="R8" i="4"/>
  <c r="R7" i="4"/>
  <c r="R6" i="4"/>
  <c r="R5" i="4"/>
  <c r="R4" i="4"/>
  <c r="U8" i="1" l="1"/>
  <c r="U6" i="1"/>
  <c r="U7" i="1"/>
  <c r="U5" i="1"/>
  <c r="X4" i="2"/>
  <c r="U4" i="2"/>
  <c r="X6" i="2"/>
  <c r="X7" i="2"/>
  <c r="U6" i="2"/>
  <c r="U7" i="2"/>
  <c r="X8" i="2"/>
  <c r="X5" i="2"/>
  <c r="U5" i="2"/>
  <c r="X5" i="3"/>
  <c r="U4" i="3"/>
  <c r="U7" i="3"/>
  <c r="X9" i="3"/>
  <c r="U8" i="3"/>
  <c r="X6" i="3"/>
  <c r="X7" i="3"/>
  <c r="U6" i="3"/>
  <c r="X8" i="3"/>
  <c r="U5" i="3"/>
  <c r="X4" i="3"/>
  <c r="U9" i="3"/>
  <c r="U4" i="4"/>
  <c r="X4" i="4"/>
  <c r="X7" i="4"/>
  <c r="U7" i="4"/>
  <c r="X6" i="4"/>
  <c r="U8" i="4"/>
  <c r="U6" i="4"/>
  <c r="X5" i="4"/>
  <c r="X8" i="4"/>
  <c r="U5" i="4"/>
  <c r="U9" i="1"/>
  <c r="U4" i="1"/>
  <c r="X4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<sst xmlns="http://schemas.openxmlformats.org/spreadsheetml/2006/main" count="317" uniqueCount="79">
  <si>
    <t>Tafel 1</t>
  </si>
  <si>
    <t>Speler 1</t>
  </si>
  <si>
    <t>Speler 2</t>
  </si>
  <si>
    <t>Uitslag</t>
  </si>
  <si>
    <t>Uitslag Set 1</t>
  </si>
  <si>
    <t>Uitslag set 2</t>
  </si>
  <si>
    <t>WP</t>
  </si>
  <si>
    <t>Speler</t>
  </si>
  <si>
    <t xml:space="preserve">WP </t>
  </si>
  <si>
    <t>Tafel 4</t>
  </si>
  <si>
    <t>Tafel 3</t>
  </si>
  <si>
    <t>Tafel 2</t>
  </si>
  <si>
    <t>Ernst Jan Driessen</t>
  </si>
  <si>
    <t>Herold Slettenaar</t>
  </si>
  <si>
    <t>Peter Vlaar</t>
  </si>
  <si>
    <t>Marco Wolfs</t>
  </si>
  <si>
    <t>Ernst Driessen</t>
  </si>
  <si>
    <t>Tom Penrose</t>
  </si>
  <si>
    <t>Brian Jalving</t>
  </si>
  <si>
    <t>Marius Kroonen</t>
  </si>
  <si>
    <t>Ernst-Jan Driessen</t>
  </si>
  <si>
    <t>Rankingpunten</t>
  </si>
  <si>
    <t>Winnaar</t>
  </si>
  <si>
    <t>2e</t>
  </si>
  <si>
    <t>3e 2x</t>
  </si>
  <si>
    <t>5 tm 8</t>
  </si>
  <si>
    <t>9 tm 16</t>
  </si>
  <si>
    <t>17 tm 32</t>
  </si>
  <si>
    <t>33 tm 64</t>
  </si>
  <si>
    <t>Jacques de Beurs</t>
  </si>
  <si>
    <t>Petra Lips-Versluis</t>
  </si>
  <si>
    <t>Leo Lips</t>
  </si>
  <si>
    <t>Sylvia Eckel</t>
  </si>
  <si>
    <t>Guido Aussems</t>
  </si>
  <si>
    <t>Eind ranking 2023</t>
  </si>
  <si>
    <t>Kwart finale</t>
  </si>
  <si>
    <t>Ranking</t>
  </si>
  <si>
    <t>Set 1</t>
  </si>
  <si>
    <t>Set 2</t>
  </si>
  <si>
    <t>Set 3</t>
  </si>
  <si>
    <t>K1</t>
  </si>
  <si>
    <t>K2</t>
  </si>
  <si>
    <t>K3</t>
  </si>
  <si>
    <t>K4</t>
  </si>
  <si>
    <t>Halve Finale</t>
  </si>
  <si>
    <t>Set 4</t>
  </si>
  <si>
    <t>H1</t>
  </si>
  <si>
    <t>H2</t>
  </si>
  <si>
    <t>Finale</t>
  </si>
  <si>
    <t>Sets +</t>
  </si>
  <si>
    <t>Sets -</t>
  </si>
  <si>
    <t>Punten +</t>
  </si>
  <si>
    <t>Punten -</t>
  </si>
  <si>
    <t>Gem.</t>
  </si>
  <si>
    <t>René Peters</t>
  </si>
  <si>
    <t>Mark van Peer</t>
  </si>
  <si>
    <t>Ronald van Geyt</t>
  </si>
  <si>
    <t>Leroy Huijnen</t>
  </si>
  <si>
    <t>Arno van der Vlist</t>
  </si>
  <si>
    <t>Jeroen Driessen</t>
  </si>
  <si>
    <t>René Dericks</t>
  </si>
  <si>
    <t>Martien Kok</t>
  </si>
  <si>
    <t>Zaterdag</t>
  </si>
  <si>
    <t>Zondag</t>
  </si>
  <si>
    <t>Tafels 3 &amp;4</t>
  </si>
  <si>
    <t>Uitslag set 3</t>
  </si>
  <si>
    <t>Set saldo</t>
  </si>
  <si>
    <t>Tafels 1&amp;2</t>
  </si>
  <si>
    <t>Robert van Veenendaal</t>
  </si>
  <si>
    <t>wp</t>
  </si>
  <si>
    <t>sets +</t>
  </si>
  <si>
    <t>Saldo</t>
  </si>
  <si>
    <t>a</t>
  </si>
  <si>
    <t>b</t>
  </si>
  <si>
    <t>c</t>
  </si>
  <si>
    <t>d</t>
  </si>
  <si>
    <t>2</t>
  </si>
  <si>
    <t>0</t>
  </si>
  <si>
    <t>Set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</si>
</sst>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0" xfId="0" applyFont="1"/>
    <xf numFmtId="0" fontId="6" fillId="0" borderId="0" xfId="0" applyFont="1" applyAlignment="1"/>
    <xf numFmtId="0" fontId="0" fillId="0" borderId="0" xfId="0" applyFont="1" applyAlignment="1"/>
    <xf numFmtId="20" fontId="0" fillId="0" borderId="0" xfId="0" applyNumberFormat="1" applyFont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0" fillId="0" borderId="5" xfId="0" applyFont="1" applyBorder="1"/>
    <xf numFmtId="0" fontId="0" fillId="0" borderId="0" xfId="0" applyFont="1" applyBorder="1"/>
    <xf numFmtId="20" fontId="1" fillId="0" borderId="0" xfId="0" applyNumberFormat="1" applyFont="1"/>
    <xf numFmtId="20" fontId="1" fillId="0" borderId="0" xfId="0" applyNumberFormat="1" applyFont="1" applyAlignment="1">
      <alignment horizontal="center"/>
    </xf>
    <xf numFmtId="2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Font="1" applyBorder="1"/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opLeftCell="C1" workbookViewId="0">
      <selection activeCell="Q8" sqref="Q8"/>
    </sheetView>
  </sheetViews>
  <sheetFormatPr defaultColWidth="8.85546875" defaultRowHeight="15" x14ac:dyDescent="0.25"/>
  <cols>
    <col min="1" max="2" width="8.85546875" style="34"/>
    <col min="3" max="3" width="15.85546875" style="34" bestFit="1" customWidth="1"/>
    <col min="4" max="4" width="20.140625" style="34" bestFit="1" customWidth="1"/>
    <col min="5" max="5" width="4.7109375" style="34" customWidth="1"/>
    <col min="6" max="7" width="5.7109375" style="34" customWidth="1"/>
    <col min="8" max="13" width="7.7109375" style="34" customWidth="1"/>
    <col min="14" max="15" width="5.7109375" style="34" customWidth="1"/>
    <col min="16" max="16" width="5.28515625" style="34" customWidth="1"/>
    <col min="17" max="17" width="20.140625" style="34" bestFit="1" customWidth="1"/>
    <col min="18" max="20" width="6.7109375" style="34" customWidth="1"/>
    <col min="21" max="21" width="8.5703125" style="34" bestFit="1" customWidth="1"/>
    <col min="22" max="23" width="8" style="34" customWidth="1"/>
    <col min="24" max="16384" width="8.85546875" style="34"/>
  </cols>
  <sheetData>
    <row r="1" spans="1:26" x14ac:dyDescent="0.25">
      <c r="B1" s="17"/>
      <c r="C1" s="17" t="s">
        <v>0</v>
      </c>
      <c r="D1" s="17"/>
    </row>
    <row r="2" spans="1:26" x14ac:dyDescent="0.25">
      <c r="B2" s="17"/>
      <c r="C2" s="17"/>
      <c r="D2" s="17"/>
    </row>
    <row r="3" spans="1:26" ht="18" customHeight="1" x14ac:dyDescent="0.25">
      <c r="A3" s="38" t="s">
        <v>62</v>
      </c>
      <c r="C3" s="36" t="s">
        <v>1</v>
      </c>
      <c r="D3" s="37" t="s">
        <v>2</v>
      </c>
      <c r="E3" s="24"/>
      <c r="F3" s="76" t="s">
        <v>3</v>
      </c>
      <c r="G3" s="76"/>
      <c r="H3" s="74" t="s">
        <v>4</v>
      </c>
      <c r="I3" s="75"/>
      <c r="J3" s="75" t="s">
        <v>5</v>
      </c>
      <c r="K3" s="75"/>
      <c r="L3" s="75" t="s">
        <v>65</v>
      </c>
      <c r="M3" s="75"/>
      <c r="N3" s="75" t="s">
        <v>6</v>
      </c>
      <c r="O3" s="75"/>
      <c r="P3" s="38"/>
      <c r="Q3" s="20" t="s">
        <v>7</v>
      </c>
      <c r="R3" s="20" t="s">
        <v>8</v>
      </c>
      <c r="S3" s="20" t="s">
        <v>49</v>
      </c>
      <c r="T3" s="20" t="s">
        <v>50</v>
      </c>
      <c r="U3" s="20" t="s">
        <v>66</v>
      </c>
      <c r="V3" s="20" t="s">
        <v>51</v>
      </c>
      <c r="W3" s="20" t="s">
        <v>52</v>
      </c>
      <c r="X3" s="20" t="s">
        <v>53</v>
      </c>
      <c r="Y3" s="38"/>
    </row>
    <row r="4" spans="1:26" ht="18" customHeight="1" x14ac:dyDescent="0.25">
      <c r="B4" s="41">
        <v>0.4375</v>
      </c>
      <c r="C4" s="35" t="s">
        <v>20</v>
      </c>
      <c r="D4" s="35" t="s">
        <v>68</v>
      </c>
      <c r="F4" s="35">
        <v>1</v>
      </c>
      <c r="G4" s="35">
        <v>2</v>
      </c>
      <c r="H4" s="35">
        <v>60</v>
      </c>
      <c r="I4" s="35">
        <v>55</v>
      </c>
      <c r="J4" s="35">
        <v>40</v>
      </c>
      <c r="K4" s="35">
        <v>60</v>
      </c>
      <c r="L4" s="35">
        <v>23</v>
      </c>
      <c r="M4" s="35">
        <v>60</v>
      </c>
      <c r="N4" s="35">
        <v>0</v>
      </c>
      <c r="O4" s="35">
        <v>2</v>
      </c>
      <c r="Q4" s="39" t="s">
        <v>12</v>
      </c>
      <c r="R4" s="34">
        <f>N4+N8+N12+N16+N20</f>
        <v>4</v>
      </c>
      <c r="S4" s="34">
        <f>F4+F8+F12+F16+F20</f>
        <v>9</v>
      </c>
      <c r="T4" s="34">
        <f>G4+G8+G12+G16+G20</f>
        <v>6</v>
      </c>
      <c r="U4" s="34">
        <f t="shared" ref="U4:U9" si="0">S4-T4</f>
        <v>3</v>
      </c>
      <c r="V4" s="34">
        <f>H4+J4+L4+H8+J8+L8+H12+J12+L12+H16+J16+L16+H20+J20+L20</f>
        <v>680</v>
      </c>
      <c r="W4" s="34">
        <f>I4+K4+M4+I8+K8+M8+I12+K12+M12+I16+K16+M16+I20+K20+M20</f>
        <v>602</v>
      </c>
      <c r="X4" s="59">
        <f t="shared" ref="X4:X9" si="1">V4/W4</f>
        <v>1.1295681063122924</v>
      </c>
    </row>
    <row r="5" spans="1:26" ht="18" customHeight="1" x14ac:dyDescent="0.25">
      <c r="B5" s="41">
        <v>0.47916666666666669</v>
      </c>
      <c r="C5" s="35" t="s">
        <v>59</v>
      </c>
      <c r="D5" s="35" t="s">
        <v>55</v>
      </c>
      <c r="F5" s="35">
        <v>3</v>
      </c>
      <c r="G5" s="35">
        <v>0</v>
      </c>
      <c r="H5" s="35">
        <v>60</v>
      </c>
      <c r="I5" s="35">
        <v>26</v>
      </c>
      <c r="J5" s="35">
        <v>60</v>
      </c>
      <c r="K5" s="35">
        <v>13</v>
      </c>
      <c r="L5" s="35"/>
      <c r="M5" s="35"/>
      <c r="N5" s="35">
        <v>2</v>
      </c>
      <c r="O5" s="35">
        <v>0</v>
      </c>
      <c r="Q5" s="40" t="s">
        <v>59</v>
      </c>
      <c r="R5" s="34">
        <f>N5+N9+N13+N17+O20</f>
        <v>2</v>
      </c>
      <c r="S5" s="34">
        <f>F5+F9+F13+F17+G20</f>
        <v>3</v>
      </c>
      <c r="T5" s="34">
        <f>G5+G9+G13+G17+F20</f>
        <v>12</v>
      </c>
      <c r="U5" s="34">
        <f t="shared" si="0"/>
        <v>-9</v>
      </c>
      <c r="V5" s="34">
        <f>H5+J5+L5+H9+J9+L9+H13+J13+L13+H17+J17+L17+I20+K20+M20</f>
        <v>401</v>
      </c>
      <c r="W5" s="34">
        <f>I5+K5+M5+I9+K9+M9+I13+K13+M13+I17+K17+M17+H20+J20+L20</f>
        <v>519</v>
      </c>
      <c r="X5" s="59">
        <f t="shared" si="1"/>
        <v>0.77263969171483626</v>
      </c>
    </row>
    <row r="6" spans="1:26" ht="18" customHeight="1" x14ac:dyDescent="0.25">
      <c r="B6" s="41">
        <v>0.52083333333333337</v>
      </c>
      <c r="C6" s="35" t="s">
        <v>19</v>
      </c>
      <c r="D6" s="35" t="s">
        <v>29</v>
      </c>
      <c r="F6" s="35">
        <v>2</v>
      </c>
      <c r="G6" s="35">
        <v>1</v>
      </c>
      <c r="H6" s="35">
        <v>49</v>
      </c>
      <c r="I6" s="35">
        <v>60</v>
      </c>
      <c r="J6" s="35">
        <v>60</v>
      </c>
      <c r="K6" s="35">
        <v>59</v>
      </c>
      <c r="L6" s="35">
        <v>90</v>
      </c>
      <c r="M6" s="35">
        <v>49</v>
      </c>
      <c r="N6" s="35">
        <v>2</v>
      </c>
      <c r="O6" s="35">
        <v>0</v>
      </c>
      <c r="Q6" s="34" t="s">
        <v>19</v>
      </c>
      <c r="R6" s="34">
        <f>N6+N10+O13+O16+N21</f>
        <v>10</v>
      </c>
      <c r="S6" s="34">
        <f>F6+F10+G13+G16+F21</f>
        <v>13</v>
      </c>
      <c r="T6" s="34">
        <f>G6+G10+F13+F16+G21</f>
        <v>2</v>
      </c>
      <c r="U6" s="34">
        <f t="shared" si="0"/>
        <v>11</v>
      </c>
      <c r="V6" s="34">
        <f>H6+J6+L6+H10+J10+L10+I13+K13+M13+I16+K16+M16+H21+J21+L21</f>
        <v>714</v>
      </c>
      <c r="W6" s="34">
        <f>I6+K6+M6+I10+K10+M10+H13+J13+L13+H16+J16+L16+I21+K21+M21</f>
        <v>499</v>
      </c>
      <c r="X6" s="59">
        <f t="shared" si="1"/>
        <v>1.4308617234468939</v>
      </c>
    </row>
    <row r="7" spans="1:26" ht="18" customHeight="1" x14ac:dyDescent="0.25">
      <c r="B7" s="41"/>
      <c r="Q7" s="39" t="s">
        <v>29</v>
      </c>
      <c r="R7" s="34">
        <f>O6+O9+O12+N18+N22</f>
        <v>8</v>
      </c>
      <c r="S7" s="34">
        <f>G6+G9+G12+F18+F22</f>
        <v>12</v>
      </c>
      <c r="T7" s="34">
        <f>F6+F9+F12+G18+G22</f>
        <v>3</v>
      </c>
      <c r="U7" s="34">
        <f t="shared" si="0"/>
        <v>9</v>
      </c>
      <c r="V7" s="34">
        <f>I6+K6+M6+I9+K9+M9+I12+K12+M12+H18+J18+L18+H22+J22+L22</f>
        <v>680</v>
      </c>
      <c r="W7" s="34">
        <f>H6+J6+L6+H9+J9+L9+H12+J12+L12+I18+K18+M18+I22+K22+M22</f>
        <v>511</v>
      </c>
      <c r="X7" s="59">
        <f t="shared" si="1"/>
        <v>1.3307240704500978</v>
      </c>
    </row>
    <row r="8" spans="1:26" ht="18" customHeight="1" x14ac:dyDescent="0.25">
      <c r="B8" s="41">
        <v>0.5625</v>
      </c>
      <c r="C8" s="35" t="s">
        <v>20</v>
      </c>
      <c r="D8" s="35" t="s">
        <v>55</v>
      </c>
      <c r="F8" s="35">
        <v>3</v>
      </c>
      <c r="G8" s="35">
        <v>0</v>
      </c>
      <c r="H8" s="35">
        <v>60</v>
      </c>
      <c r="I8" s="35">
        <v>10</v>
      </c>
      <c r="J8" s="35">
        <v>60</v>
      </c>
      <c r="K8" s="35">
        <v>22</v>
      </c>
      <c r="L8" s="35"/>
      <c r="M8" s="35"/>
      <c r="N8" s="35">
        <v>2</v>
      </c>
      <c r="O8" s="35">
        <v>0</v>
      </c>
      <c r="Q8" s="39" t="s">
        <v>55</v>
      </c>
      <c r="R8" s="34">
        <f>O5+O8+N14+O18+O21</f>
        <v>0</v>
      </c>
      <c r="S8" s="34">
        <f>G5+G8+F14+G18+G21</f>
        <v>0</v>
      </c>
      <c r="T8" s="34">
        <f>F5+F8+G14+F18+F21</f>
        <v>15</v>
      </c>
      <c r="U8" s="34">
        <f t="shared" si="0"/>
        <v>-15</v>
      </c>
      <c r="V8" s="34">
        <f>I5+K5+M5+I8+K8+M8+H14+J14+L14+I18+K18+M18+I21+K21+M21</f>
        <v>210</v>
      </c>
      <c r="W8" s="34">
        <f>H5+J5+L5+H8+J8+L8+I14+K14+M14+H18+J18+L18+H21+J21+L21</f>
        <v>600</v>
      </c>
      <c r="X8" s="59">
        <f t="shared" si="1"/>
        <v>0.35</v>
      </c>
    </row>
    <row r="9" spans="1:26" ht="18" customHeight="1" x14ac:dyDescent="0.25">
      <c r="B9" s="41">
        <v>0.60416666666666663</v>
      </c>
      <c r="C9" s="35" t="s">
        <v>59</v>
      </c>
      <c r="D9" s="35" t="s">
        <v>29</v>
      </c>
      <c r="F9" s="35">
        <v>0</v>
      </c>
      <c r="G9" s="35">
        <v>3</v>
      </c>
      <c r="H9" s="35">
        <v>35</v>
      </c>
      <c r="I9" s="35">
        <v>60</v>
      </c>
      <c r="J9" s="35">
        <v>45</v>
      </c>
      <c r="K9" s="35">
        <v>60</v>
      </c>
      <c r="L9" s="35"/>
      <c r="M9" s="35"/>
      <c r="N9" s="35">
        <v>0</v>
      </c>
      <c r="O9" s="35">
        <v>2</v>
      </c>
      <c r="Q9" s="39" t="s">
        <v>68</v>
      </c>
      <c r="R9" s="34">
        <f>O4+O10+O14+O17+O22</f>
        <v>6</v>
      </c>
      <c r="S9" s="34">
        <f>G4+G10+G14+G17+G22</f>
        <v>8</v>
      </c>
      <c r="T9" s="34">
        <f>F4+F10+F14+F17+F22</f>
        <v>7</v>
      </c>
      <c r="U9" s="34">
        <f t="shared" si="0"/>
        <v>1</v>
      </c>
      <c r="V9" s="34">
        <f>I4+K4+M4+I10+K10+M10+I14+K14+M14+I17+K17+M17+I22+K22+M22</f>
        <v>529</v>
      </c>
      <c r="W9" s="34">
        <f>H4+J4+L4+H10+J10+L10+H14+J14+L14+H17+J17+L17+H22+J22+L22</f>
        <v>483</v>
      </c>
      <c r="X9" s="59">
        <f t="shared" si="1"/>
        <v>1.0952380952380953</v>
      </c>
    </row>
    <row r="10" spans="1:26" ht="18" customHeight="1" x14ac:dyDescent="0.25">
      <c r="B10" s="41">
        <v>0.64583333333333337</v>
      </c>
      <c r="C10" s="35" t="s">
        <v>19</v>
      </c>
      <c r="D10" s="35" t="s">
        <v>68</v>
      </c>
      <c r="F10" s="35">
        <v>3</v>
      </c>
      <c r="G10" s="35">
        <v>0</v>
      </c>
      <c r="H10" s="35">
        <v>60</v>
      </c>
      <c r="I10" s="35">
        <v>25</v>
      </c>
      <c r="J10" s="35">
        <v>60</v>
      </c>
      <c r="K10" s="35">
        <v>37</v>
      </c>
      <c r="L10" s="35"/>
      <c r="M10" s="35"/>
      <c r="N10" s="35">
        <v>2</v>
      </c>
      <c r="O10" s="35">
        <v>0</v>
      </c>
    </row>
    <row r="11" spans="1:26" ht="18" customHeight="1" x14ac:dyDescent="0.25">
      <c r="R11" s="16" t="s">
        <v>69</v>
      </c>
      <c r="S11" s="16" t="s">
        <v>70</v>
      </c>
      <c r="T11" s="16" t="s">
        <v>50</v>
      </c>
      <c r="U11" s="16" t="s">
        <v>71</v>
      </c>
      <c r="W11" s="16" t="s">
        <v>69</v>
      </c>
      <c r="X11" s="16" t="s">
        <v>70</v>
      </c>
      <c r="Y11" s="16" t="s">
        <v>50</v>
      </c>
      <c r="Z11" s="16" t="s">
        <v>71</v>
      </c>
    </row>
    <row r="12" spans="1:26" ht="18" customHeight="1" x14ac:dyDescent="0.25">
      <c r="B12" s="41">
        <v>0.6875</v>
      </c>
      <c r="C12" s="35" t="s">
        <v>20</v>
      </c>
      <c r="D12" s="35" t="s">
        <v>29</v>
      </c>
      <c r="F12" s="35">
        <v>1</v>
      </c>
      <c r="G12" s="35">
        <v>2</v>
      </c>
      <c r="H12" s="35">
        <v>60</v>
      </c>
      <c r="I12" s="35">
        <v>32</v>
      </c>
      <c r="J12" s="35">
        <v>44</v>
      </c>
      <c r="K12" s="35">
        <v>60</v>
      </c>
      <c r="L12" s="35">
        <v>38</v>
      </c>
      <c r="M12" s="35">
        <v>60</v>
      </c>
      <c r="N12" s="35">
        <v>0</v>
      </c>
      <c r="O12" s="35">
        <v>2</v>
      </c>
      <c r="P12" s="16" t="s">
        <v>72</v>
      </c>
      <c r="Q12" s="34" t="s">
        <v>19</v>
      </c>
      <c r="R12" s="60">
        <v>10</v>
      </c>
      <c r="S12" s="60">
        <v>13</v>
      </c>
      <c r="T12" s="60">
        <v>2</v>
      </c>
      <c r="V12" s="34">
        <v>4</v>
      </c>
      <c r="W12" s="34">
        <f t="shared" ref="W12:Y13" si="2">R12*4</f>
        <v>40</v>
      </c>
      <c r="X12" s="34">
        <f t="shared" si="2"/>
        <v>52</v>
      </c>
      <c r="Y12" s="34">
        <f t="shared" si="2"/>
        <v>8</v>
      </c>
      <c r="Z12" s="34">
        <f>X12-Y12</f>
        <v>44</v>
      </c>
    </row>
    <row r="13" spans="1:26" ht="18" customHeight="1" x14ac:dyDescent="0.25">
      <c r="B13" s="41">
        <v>0.72916666666666663</v>
      </c>
      <c r="C13" s="35" t="s">
        <v>59</v>
      </c>
      <c r="D13" s="35" t="s">
        <v>19</v>
      </c>
      <c r="F13" s="35">
        <v>0</v>
      </c>
      <c r="G13" s="35">
        <v>3</v>
      </c>
      <c r="H13" s="35">
        <v>29</v>
      </c>
      <c r="I13" s="35">
        <v>60</v>
      </c>
      <c r="J13" s="35">
        <v>27</v>
      </c>
      <c r="K13" s="35">
        <v>60</v>
      </c>
      <c r="L13" s="35"/>
      <c r="M13" s="35"/>
      <c r="N13" s="35">
        <v>0</v>
      </c>
      <c r="O13" s="35">
        <v>2</v>
      </c>
      <c r="P13" s="16" t="s">
        <v>72</v>
      </c>
      <c r="Q13" s="39" t="s">
        <v>29</v>
      </c>
      <c r="R13" s="34">
        <v>8</v>
      </c>
      <c r="S13" s="60">
        <v>12</v>
      </c>
      <c r="T13" s="60">
        <v>3</v>
      </c>
      <c r="V13" s="34">
        <v>5</v>
      </c>
      <c r="W13" s="34">
        <f t="shared" si="2"/>
        <v>32</v>
      </c>
      <c r="X13" s="34">
        <f t="shared" si="2"/>
        <v>48</v>
      </c>
      <c r="Y13" s="34">
        <f t="shared" si="2"/>
        <v>12</v>
      </c>
      <c r="Z13" s="34">
        <f t="shared" ref="Z13:Z19" si="3">X13-Y13</f>
        <v>36</v>
      </c>
    </row>
    <row r="14" spans="1:26" ht="18" customHeight="1" x14ac:dyDescent="0.25">
      <c r="B14" s="41">
        <v>0.77083333333333337</v>
      </c>
      <c r="C14" s="35" t="s">
        <v>55</v>
      </c>
      <c r="D14" s="35" t="s">
        <v>68</v>
      </c>
      <c r="F14" s="35">
        <v>0</v>
      </c>
      <c r="G14" s="35">
        <v>3</v>
      </c>
      <c r="H14" s="35">
        <v>41</v>
      </c>
      <c r="I14" s="35">
        <v>60</v>
      </c>
      <c r="J14" s="35">
        <v>22</v>
      </c>
      <c r="K14" s="35">
        <v>60</v>
      </c>
      <c r="L14" s="35"/>
      <c r="M14" s="35"/>
      <c r="N14" s="35">
        <v>0</v>
      </c>
      <c r="O14" s="35">
        <v>2</v>
      </c>
      <c r="P14" s="16" t="s">
        <v>73</v>
      </c>
      <c r="Q14" s="39" t="s">
        <v>13</v>
      </c>
      <c r="R14" s="34">
        <v>8</v>
      </c>
      <c r="S14" s="34">
        <v>11</v>
      </c>
      <c r="T14" s="34">
        <v>1</v>
      </c>
      <c r="V14" s="34">
        <v>2</v>
      </c>
      <c r="W14" s="34">
        <f t="shared" ref="W14:Y15" si="4">R14*5</f>
        <v>40</v>
      </c>
      <c r="X14" s="34">
        <f t="shared" si="4"/>
        <v>55</v>
      </c>
      <c r="Y14" s="34">
        <f t="shared" si="4"/>
        <v>5</v>
      </c>
      <c r="Z14" s="34">
        <f t="shared" si="3"/>
        <v>50</v>
      </c>
    </row>
    <row r="15" spans="1:26" ht="18" customHeight="1" x14ac:dyDescent="0.25">
      <c r="P15" s="61" t="s">
        <v>73</v>
      </c>
      <c r="Q15" s="39" t="s">
        <v>54</v>
      </c>
      <c r="R15" s="34">
        <v>4</v>
      </c>
      <c r="S15" s="34">
        <v>7</v>
      </c>
      <c r="T15" s="34">
        <v>5</v>
      </c>
      <c r="V15" s="34">
        <v>8</v>
      </c>
      <c r="W15" s="34">
        <f t="shared" si="4"/>
        <v>20</v>
      </c>
      <c r="X15" s="34">
        <f t="shared" si="4"/>
        <v>35</v>
      </c>
      <c r="Y15" s="34">
        <f t="shared" si="4"/>
        <v>25</v>
      </c>
      <c r="Z15" s="34">
        <f t="shared" si="3"/>
        <v>10</v>
      </c>
    </row>
    <row r="16" spans="1:26" ht="18" customHeight="1" x14ac:dyDescent="0.25">
      <c r="B16" s="41">
        <v>0.8125</v>
      </c>
      <c r="C16" s="35" t="s">
        <v>20</v>
      </c>
      <c r="D16" s="35" t="s">
        <v>19</v>
      </c>
      <c r="F16" s="35">
        <v>1</v>
      </c>
      <c r="G16" s="35">
        <v>2</v>
      </c>
      <c r="H16" s="35">
        <v>58</v>
      </c>
      <c r="I16" s="35">
        <v>60</v>
      </c>
      <c r="J16" s="35">
        <v>60</v>
      </c>
      <c r="K16" s="35">
        <v>35</v>
      </c>
      <c r="L16" s="35">
        <v>57</v>
      </c>
      <c r="M16" s="35">
        <v>60</v>
      </c>
      <c r="N16" s="35">
        <v>0</v>
      </c>
      <c r="O16" s="35">
        <v>2</v>
      </c>
      <c r="P16" s="61" t="s">
        <v>74</v>
      </c>
      <c r="Q16" s="34" t="s">
        <v>60</v>
      </c>
      <c r="R16" s="60">
        <v>10</v>
      </c>
      <c r="S16" s="60">
        <v>14</v>
      </c>
      <c r="T16" s="60">
        <v>1</v>
      </c>
      <c r="V16" s="34">
        <v>1</v>
      </c>
      <c r="W16" s="34">
        <f t="shared" ref="W16:Y17" si="5">R16*4</f>
        <v>40</v>
      </c>
      <c r="X16" s="34">
        <f t="shared" si="5"/>
        <v>56</v>
      </c>
      <c r="Y16" s="34">
        <f t="shared" si="5"/>
        <v>4</v>
      </c>
      <c r="Z16" s="34">
        <f t="shared" si="3"/>
        <v>52</v>
      </c>
    </row>
    <row r="17" spans="1:26" ht="18" customHeight="1" x14ac:dyDescent="0.25">
      <c r="B17" s="41">
        <v>0.85416666666666663</v>
      </c>
      <c r="C17" s="35" t="s">
        <v>59</v>
      </c>
      <c r="D17" s="35" t="s">
        <v>68</v>
      </c>
      <c r="F17" s="35">
        <v>0</v>
      </c>
      <c r="G17" s="35">
        <v>3</v>
      </c>
      <c r="H17" s="35">
        <v>31</v>
      </c>
      <c r="I17" s="35">
        <v>60</v>
      </c>
      <c r="J17" s="35">
        <v>26</v>
      </c>
      <c r="K17" s="35">
        <v>60</v>
      </c>
      <c r="L17" s="35"/>
      <c r="M17" s="35"/>
      <c r="N17" s="35">
        <v>0</v>
      </c>
      <c r="O17" s="35">
        <v>2</v>
      </c>
      <c r="P17" s="61" t="s">
        <v>74</v>
      </c>
      <c r="Q17" s="40" t="s">
        <v>17</v>
      </c>
      <c r="R17" s="60">
        <v>8</v>
      </c>
      <c r="S17" s="60">
        <v>11</v>
      </c>
      <c r="T17" s="60">
        <v>4</v>
      </c>
      <c r="V17" s="34">
        <v>6</v>
      </c>
      <c r="W17" s="34">
        <f t="shared" si="5"/>
        <v>32</v>
      </c>
      <c r="X17" s="34">
        <f t="shared" si="5"/>
        <v>44</v>
      </c>
      <c r="Y17" s="34">
        <f t="shared" si="5"/>
        <v>16</v>
      </c>
      <c r="Z17" s="34">
        <f t="shared" si="3"/>
        <v>28</v>
      </c>
    </row>
    <row r="18" spans="1:26" ht="18" customHeight="1" x14ac:dyDescent="0.25">
      <c r="A18" s="38" t="s">
        <v>63</v>
      </c>
      <c r="B18" s="47">
        <v>0.4375</v>
      </c>
      <c r="C18" s="35" t="s">
        <v>29</v>
      </c>
      <c r="D18" s="35" t="s">
        <v>55</v>
      </c>
      <c r="F18" s="35">
        <v>3</v>
      </c>
      <c r="G18" s="35">
        <v>0</v>
      </c>
      <c r="H18" s="35">
        <v>60</v>
      </c>
      <c r="I18" s="35">
        <v>21</v>
      </c>
      <c r="J18" s="35">
        <v>60</v>
      </c>
      <c r="K18" s="35">
        <v>17</v>
      </c>
      <c r="L18" s="35"/>
      <c r="M18" s="35"/>
      <c r="N18" s="35">
        <v>2</v>
      </c>
      <c r="O18" s="35">
        <v>0</v>
      </c>
      <c r="P18" s="61" t="s">
        <v>75</v>
      </c>
      <c r="Q18" s="39" t="s">
        <v>15</v>
      </c>
      <c r="R18" s="60">
        <v>8</v>
      </c>
      <c r="S18" s="60">
        <v>11</v>
      </c>
      <c r="T18" s="60">
        <v>1</v>
      </c>
      <c r="V18" s="34">
        <v>3</v>
      </c>
      <c r="W18" s="34">
        <f t="shared" ref="W18:Y19" si="6">R18*5</f>
        <v>40</v>
      </c>
      <c r="X18" s="34">
        <f t="shared" si="6"/>
        <v>55</v>
      </c>
      <c r="Y18" s="34">
        <f t="shared" si="6"/>
        <v>5</v>
      </c>
      <c r="Z18" s="34">
        <f t="shared" si="3"/>
        <v>50</v>
      </c>
    </row>
    <row r="19" spans="1:26" ht="18" customHeight="1" x14ac:dyDescent="0.25">
      <c r="A19" s="16" t="s">
        <v>67</v>
      </c>
      <c r="B19" s="38"/>
      <c r="P19" s="61" t="s">
        <v>75</v>
      </c>
      <c r="Q19" s="39" t="s">
        <v>16</v>
      </c>
      <c r="R19" s="60">
        <v>6</v>
      </c>
      <c r="S19" s="60">
        <v>10</v>
      </c>
      <c r="T19" s="60">
        <v>2</v>
      </c>
      <c r="V19" s="34">
        <v>7</v>
      </c>
      <c r="W19" s="34">
        <f t="shared" si="6"/>
        <v>30</v>
      </c>
      <c r="X19" s="34">
        <f t="shared" si="6"/>
        <v>50</v>
      </c>
      <c r="Y19" s="34">
        <f t="shared" si="6"/>
        <v>10</v>
      </c>
      <c r="Z19" s="34">
        <f t="shared" si="3"/>
        <v>40</v>
      </c>
    </row>
    <row r="20" spans="1:26" ht="18" customHeight="1" x14ac:dyDescent="0.25">
      <c r="B20" s="47">
        <v>0.4375</v>
      </c>
      <c r="C20" s="35" t="s">
        <v>20</v>
      </c>
      <c r="D20" s="35" t="s">
        <v>59</v>
      </c>
      <c r="F20" s="35">
        <v>3</v>
      </c>
      <c r="G20" s="35">
        <v>0</v>
      </c>
      <c r="H20" s="35">
        <v>60</v>
      </c>
      <c r="I20" s="35">
        <v>30</v>
      </c>
      <c r="J20" s="35">
        <v>60</v>
      </c>
      <c r="K20" s="35">
        <v>58</v>
      </c>
      <c r="L20" s="35"/>
      <c r="M20" s="35"/>
      <c r="N20" s="35">
        <v>2</v>
      </c>
      <c r="O20" s="35">
        <v>0</v>
      </c>
    </row>
    <row r="21" spans="1:26" ht="18" customHeight="1" x14ac:dyDescent="0.25">
      <c r="B21" s="47">
        <v>0.47916666666666669</v>
      </c>
      <c r="C21" s="35" t="s">
        <v>19</v>
      </c>
      <c r="D21" s="35" t="s">
        <v>55</v>
      </c>
      <c r="F21" s="35">
        <v>3</v>
      </c>
      <c r="G21" s="35">
        <v>0</v>
      </c>
      <c r="H21" s="35">
        <v>60</v>
      </c>
      <c r="I21" s="35">
        <v>14</v>
      </c>
      <c r="J21" s="35">
        <v>60</v>
      </c>
      <c r="K21" s="35">
        <v>24</v>
      </c>
      <c r="L21" s="35"/>
      <c r="M21" s="35"/>
      <c r="N21" s="35">
        <v>2</v>
      </c>
      <c r="O21" s="35">
        <v>0</v>
      </c>
    </row>
    <row r="22" spans="1:26" ht="18" customHeight="1" x14ac:dyDescent="0.25">
      <c r="B22" s="47">
        <v>0.47916666666666669</v>
      </c>
      <c r="C22" s="35" t="s">
        <v>29</v>
      </c>
      <c r="D22" s="35" t="s">
        <v>68</v>
      </c>
      <c r="F22" s="35">
        <v>3</v>
      </c>
      <c r="G22" s="35">
        <v>0</v>
      </c>
      <c r="H22" s="35">
        <v>60</v>
      </c>
      <c r="I22" s="35">
        <v>11</v>
      </c>
      <c r="J22" s="35">
        <v>60</v>
      </c>
      <c r="K22" s="35">
        <v>41</v>
      </c>
      <c r="L22" s="35"/>
      <c r="M22" s="35"/>
      <c r="N22" s="35">
        <v>2</v>
      </c>
      <c r="O22" s="35">
        <v>0</v>
      </c>
    </row>
  </sheetData>
  <mergeCells count="5">
    <mergeCell ref="H3:I3"/>
    <mergeCell ref="J3:K3"/>
    <mergeCell ref="F3:G3"/>
    <mergeCell ref="N3:O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workbookViewId="0">
      <selection activeCell="Q8" sqref="Q8"/>
    </sheetView>
  </sheetViews>
  <sheetFormatPr defaultColWidth="8.85546875" defaultRowHeight="15" x14ac:dyDescent="0.25"/>
  <cols>
    <col min="1" max="2" width="8.85546875" style="34"/>
    <col min="3" max="4" width="15.85546875" style="34" bestFit="1" customWidth="1"/>
    <col min="5" max="5" width="4.7109375" style="34" customWidth="1"/>
    <col min="6" max="7" width="5.7109375" style="34" customWidth="1"/>
    <col min="8" max="13" width="7.7109375" style="34" customWidth="1"/>
    <col min="14" max="15" width="5.7109375" style="34" customWidth="1"/>
    <col min="16" max="16" width="8.85546875" style="34"/>
    <col min="17" max="17" width="17.7109375" style="34" bestFit="1" customWidth="1"/>
    <col min="18" max="20" width="6.7109375" style="34" customWidth="1"/>
    <col min="21" max="21" width="8.7109375" style="34" customWidth="1"/>
    <col min="22" max="16384" width="8.85546875" style="34"/>
  </cols>
  <sheetData>
    <row r="1" spans="1:25" x14ac:dyDescent="0.25">
      <c r="B1" s="17"/>
      <c r="C1" s="17" t="s">
        <v>11</v>
      </c>
      <c r="D1" s="17"/>
    </row>
    <row r="2" spans="1:25" x14ac:dyDescent="0.25">
      <c r="B2" s="17"/>
      <c r="C2" s="17"/>
      <c r="D2" s="17"/>
    </row>
    <row r="3" spans="1:25" ht="18" customHeight="1" x14ac:dyDescent="0.25">
      <c r="A3" s="38" t="s">
        <v>62</v>
      </c>
      <c r="C3" s="36" t="s">
        <v>1</v>
      </c>
      <c r="D3" s="20" t="s">
        <v>2</v>
      </c>
      <c r="E3" s="24"/>
      <c r="F3" s="75" t="s">
        <v>3</v>
      </c>
      <c r="G3" s="75"/>
      <c r="H3" s="74" t="s">
        <v>4</v>
      </c>
      <c r="I3" s="75"/>
      <c r="J3" s="75" t="s">
        <v>5</v>
      </c>
      <c r="K3" s="75"/>
      <c r="L3" s="75" t="s">
        <v>65</v>
      </c>
      <c r="M3" s="75"/>
      <c r="N3" s="75" t="s">
        <v>6</v>
      </c>
      <c r="O3" s="75"/>
      <c r="P3" s="38"/>
      <c r="Q3" s="20" t="s">
        <v>7</v>
      </c>
      <c r="R3" s="20" t="s">
        <v>8</v>
      </c>
      <c r="S3" s="20" t="s">
        <v>49</v>
      </c>
      <c r="T3" s="20" t="s">
        <v>50</v>
      </c>
      <c r="U3" s="20" t="s">
        <v>66</v>
      </c>
      <c r="V3" s="20" t="s">
        <v>51</v>
      </c>
      <c r="W3" s="20" t="s">
        <v>52</v>
      </c>
      <c r="X3" s="20" t="s">
        <v>53</v>
      </c>
      <c r="Y3" s="38"/>
    </row>
    <row r="4" spans="1:25" ht="18" customHeight="1" x14ac:dyDescent="0.25">
      <c r="B4" s="41">
        <v>0.4375</v>
      </c>
      <c r="C4" s="19" t="s">
        <v>18</v>
      </c>
      <c r="D4" s="19" t="s">
        <v>58</v>
      </c>
      <c r="F4" s="35">
        <v>0</v>
      </c>
      <c r="G4" s="35">
        <v>3</v>
      </c>
      <c r="H4" s="35">
        <v>56</v>
      </c>
      <c r="I4" s="35">
        <v>60</v>
      </c>
      <c r="J4" s="35">
        <v>47</v>
      </c>
      <c r="K4" s="35">
        <v>60</v>
      </c>
      <c r="L4" s="35"/>
      <c r="M4" s="35"/>
      <c r="N4" s="35">
        <v>0</v>
      </c>
      <c r="O4" s="35">
        <v>2</v>
      </c>
      <c r="Q4" s="39" t="s">
        <v>13</v>
      </c>
      <c r="R4" s="34">
        <f>N6+N9+N12+N14</f>
        <v>8</v>
      </c>
      <c r="S4" s="34">
        <f>F6+F9+F12+F14</f>
        <v>11</v>
      </c>
      <c r="T4" s="34">
        <f>G6+G9+G12+G14</f>
        <v>1</v>
      </c>
      <c r="U4" s="34">
        <f>S4-T4</f>
        <v>10</v>
      </c>
      <c r="V4" s="34">
        <f>H6+J6+L6+H9+J9+L9+H12+J12+L12+H14+J14+L14</f>
        <v>532</v>
      </c>
      <c r="W4" s="34">
        <f>I6+K6+M6+I9+K9+M9+I12+K12+M12+I14+K14+M14</f>
        <v>336</v>
      </c>
      <c r="X4" s="59">
        <f>V4/W4</f>
        <v>1.5833333333333333</v>
      </c>
    </row>
    <row r="5" spans="1:25" ht="18" customHeight="1" x14ac:dyDescent="0.25">
      <c r="B5" s="41">
        <v>0.47916666666666669</v>
      </c>
      <c r="C5" s="42" t="s">
        <v>54</v>
      </c>
      <c r="D5" s="42" t="s">
        <v>30</v>
      </c>
      <c r="F5" s="43">
        <v>3</v>
      </c>
      <c r="G5" s="43">
        <v>0</v>
      </c>
      <c r="H5" s="43">
        <v>60</v>
      </c>
      <c r="I5" s="43">
        <v>36</v>
      </c>
      <c r="J5" s="43">
        <v>60</v>
      </c>
      <c r="K5" s="43">
        <v>21</v>
      </c>
      <c r="L5" s="43"/>
      <c r="M5" s="43"/>
      <c r="N5" s="43">
        <v>2</v>
      </c>
      <c r="O5" s="43">
        <v>0</v>
      </c>
      <c r="Q5" s="39" t="s">
        <v>18</v>
      </c>
      <c r="R5" s="34">
        <f>N4+N8+N13+O14</f>
        <v>4</v>
      </c>
      <c r="S5" s="34">
        <f>F4+F8+F13+G14</f>
        <v>5</v>
      </c>
      <c r="T5" s="34">
        <f>G4+G8+G13+F14</f>
        <v>7</v>
      </c>
      <c r="U5" s="34">
        <f>S5-T5</f>
        <v>-2</v>
      </c>
      <c r="V5" s="34">
        <f>H4+J4+L4+H8+J8+L8+H13+J13+L13+I14+K14+M14</f>
        <v>609</v>
      </c>
      <c r="W5" s="34">
        <f>I4+K4+M4+I8+K8+M8+I13+K13+M13+H14+J14+L14</f>
        <v>538</v>
      </c>
      <c r="X5" s="59">
        <f>V5/W5</f>
        <v>1.1319702602230484</v>
      </c>
    </row>
    <row r="6" spans="1:25" ht="18" customHeight="1" x14ac:dyDescent="0.25">
      <c r="B6" s="41">
        <v>0.52083333333333337</v>
      </c>
      <c r="C6" s="52" t="s">
        <v>13</v>
      </c>
      <c r="D6" s="19" t="s">
        <v>58</v>
      </c>
      <c r="E6" s="46"/>
      <c r="F6" s="35">
        <v>3</v>
      </c>
      <c r="G6" s="53">
        <v>0</v>
      </c>
      <c r="H6" s="35">
        <v>60</v>
      </c>
      <c r="I6" s="35">
        <v>51</v>
      </c>
      <c r="J6" s="35">
        <v>60</v>
      </c>
      <c r="K6" s="35">
        <v>11</v>
      </c>
      <c r="L6" s="35"/>
      <c r="M6" s="35"/>
      <c r="N6" s="35">
        <v>2</v>
      </c>
      <c r="O6" s="35">
        <v>0</v>
      </c>
      <c r="Q6" s="39" t="s">
        <v>54</v>
      </c>
      <c r="R6" s="34">
        <f>N5+O8+N10+O12</f>
        <v>4</v>
      </c>
      <c r="S6" s="34">
        <f>F5+G8+F10+G12</f>
        <v>7</v>
      </c>
      <c r="T6" s="34">
        <f>G5+F8+F12+G10</f>
        <v>5</v>
      </c>
      <c r="U6" s="34">
        <f>S6-T6</f>
        <v>2</v>
      </c>
      <c r="V6" s="34">
        <f>H5+J5+L5+I8+K8+M8+H10+J10+L10+I12+K12+M12</f>
        <v>414</v>
      </c>
      <c r="W6" s="34">
        <f>I5+K5+M5+H8+J8+L8+I10+K10+M10+H12+J12+L12</f>
        <v>443</v>
      </c>
      <c r="X6" s="59">
        <f>V6/W6</f>
        <v>0.93453724604966137</v>
      </c>
    </row>
    <row r="7" spans="1:25" ht="18" customHeight="1" x14ac:dyDescent="0.25">
      <c r="B7" s="41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Q7" s="39" t="s">
        <v>30</v>
      </c>
      <c r="R7" s="34">
        <f>O5+O9+O13+N16</f>
        <v>2</v>
      </c>
      <c r="S7" s="34">
        <f>G5+G9+G13+F16</f>
        <v>4</v>
      </c>
      <c r="T7" s="34">
        <f>F5+F9+F13+G16</f>
        <v>8</v>
      </c>
      <c r="U7" s="34">
        <f>S7-T7</f>
        <v>-4</v>
      </c>
      <c r="V7" s="34">
        <f>I5+K5+M5+I9+K9+M9+I13+K13+M13+H16+J16+L16</f>
        <v>365</v>
      </c>
      <c r="W7" s="34">
        <f>H5+J5+L5+H9+J9+L9+H13+J13+L13+I16+K16+M16</f>
        <v>515</v>
      </c>
      <c r="X7" s="59">
        <f>V7/W7</f>
        <v>0.70873786407766992</v>
      </c>
    </row>
    <row r="8" spans="1:25" ht="18" customHeight="1" x14ac:dyDescent="0.25">
      <c r="B8" s="41">
        <v>0.5625</v>
      </c>
      <c r="C8" s="52" t="s">
        <v>18</v>
      </c>
      <c r="D8" s="19" t="s">
        <v>54</v>
      </c>
      <c r="E8" s="46"/>
      <c r="F8" s="35">
        <v>2</v>
      </c>
      <c r="G8" s="53">
        <v>1</v>
      </c>
      <c r="H8" s="35">
        <v>59</v>
      </c>
      <c r="I8" s="35">
        <v>60</v>
      </c>
      <c r="J8" s="35">
        <v>60</v>
      </c>
      <c r="K8" s="35">
        <v>16</v>
      </c>
      <c r="L8" s="35">
        <v>60</v>
      </c>
      <c r="M8" s="35">
        <v>49</v>
      </c>
      <c r="N8" s="35">
        <v>2</v>
      </c>
      <c r="O8" s="35">
        <v>0</v>
      </c>
      <c r="Q8" s="39" t="s">
        <v>58</v>
      </c>
      <c r="R8" s="34">
        <f>O4+O6+O10+O16</f>
        <v>2</v>
      </c>
      <c r="S8" s="34">
        <f>G6+G10+G4+G16</f>
        <v>3</v>
      </c>
      <c r="T8" s="34">
        <f>F4+F6+F10+F16</f>
        <v>9</v>
      </c>
      <c r="U8" s="34">
        <f>S8-T8</f>
        <v>-6</v>
      </c>
      <c r="V8" s="34">
        <f>I4+K4+M4+I6+K6+M6+I10+K10+M10+I16+K16+M16</f>
        <v>375</v>
      </c>
      <c r="W8" s="34">
        <f>H4+J4+L4+H6+J6+L6+H10+J10+L10+H16+J16+L16</f>
        <v>463</v>
      </c>
      <c r="X8" s="59">
        <f>V8/W8</f>
        <v>0.80993520518358531</v>
      </c>
    </row>
    <row r="9" spans="1:25" ht="18" customHeight="1" x14ac:dyDescent="0.25">
      <c r="B9" s="41">
        <v>0.60416666666666663</v>
      </c>
      <c r="C9" s="44" t="s">
        <v>13</v>
      </c>
      <c r="D9" s="44" t="s">
        <v>30</v>
      </c>
      <c r="F9" s="45">
        <v>3</v>
      </c>
      <c r="G9" s="45">
        <v>0</v>
      </c>
      <c r="H9" s="45">
        <v>60</v>
      </c>
      <c r="I9" s="45">
        <v>46</v>
      </c>
      <c r="J9" s="45">
        <v>60</v>
      </c>
      <c r="K9" s="45">
        <v>21</v>
      </c>
      <c r="L9" s="45"/>
      <c r="M9" s="45"/>
      <c r="N9" s="45">
        <v>2</v>
      </c>
      <c r="O9" s="45">
        <v>0</v>
      </c>
    </row>
    <row r="10" spans="1:25" ht="18" customHeight="1" x14ac:dyDescent="0.25">
      <c r="B10" s="41">
        <v>0.64583333333333337</v>
      </c>
      <c r="C10" s="19" t="s">
        <v>54</v>
      </c>
      <c r="D10" s="19" t="s">
        <v>58</v>
      </c>
      <c r="F10" s="35">
        <v>3</v>
      </c>
      <c r="G10" s="35">
        <v>0</v>
      </c>
      <c r="H10" s="35">
        <v>60</v>
      </c>
      <c r="I10" s="35">
        <v>34</v>
      </c>
      <c r="J10" s="35">
        <v>60</v>
      </c>
      <c r="K10" s="35">
        <v>53</v>
      </c>
      <c r="L10" s="35"/>
      <c r="M10" s="35"/>
      <c r="N10" s="35">
        <v>2</v>
      </c>
      <c r="O10" s="35">
        <v>0</v>
      </c>
    </row>
    <row r="11" spans="1:25" ht="18" customHeight="1" x14ac:dyDescent="0.25"/>
    <row r="12" spans="1:25" ht="18" customHeight="1" x14ac:dyDescent="0.25">
      <c r="B12" s="41">
        <v>0.6875</v>
      </c>
      <c r="C12" s="19" t="s">
        <v>13</v>
      </c>
      <c r="D12" s="19" t="s">
        <v>54</v>
      </c>
      <c r="F12" s="35">
        <v>3</v>
      </c>
      <c r="G12" s="35">
        <v>0</v>
      </c>
      <c r="H12" s="35">
        <v>60</v>
      </c>
      <c r="I12" s="35">
        <v>32</v>
      </c>
      <c r="J12" s="35">
        <v>60</v>
      </c>
      <c r="K12" s="35">
        <v>17</v>
      </c>
      <c r="L12" s="35"/>
      <c r="M12" s="35"/>
      <c r="N12" s="35">
        <v>2</v>
      </c>
      <c r="O12" s="35">
        <v>0</v>
      </c>
    </row>
    <row r="13" spans="1:25" ht="18" customHeight="1" x14ac:dyDescent="0.25">
      <c r="B13" s="41">
        <v>0.72916666666666663</v>
      </c>
      <c r="C13" s="19" t="s">
        <v>18</v>
      </c>
      <c r="D13" s="19" t="s">
        <v>30</v>
      </c>
      <c r="F13" s="35">
        <v>2</v>
      </c>
      <c r="G13" s="35">
        <v>1</v>
      </c>
      <c r="H13" s="35">
        <v>49</v>
      </c>
      <c r="I13" s="35">
        <v>60</v>
      </c>
      <c r="J13" s="35">
        <v>60</v>
      </c>
      <c r="K13" s="35">
        <v>15</v>
      </c>
      <c r="L13" s="35">
        <v>60</v>
      </c>
      <c r="M13" s="35">
        <v>46</v>
      </c>
      <c r="N13" s="35">
        <v>2</v>
      </c>
      <c r="O13" s="35">
        <v>0</v>
      </c>
      <c r="R13" s="16"/>
      <c r="S13" s="16"/>
    </row>
    <row r="14" spans="1:25" ht="18" customHeight="1" x14ac:dyDescent="0.25">
      <c r="B14" s="41">
        <v>0.77083333333333337</v>
      </c>
      <c r="C14" s="19" t="s">
        <v>13</v>
      </c>
      <c r="D14" s="19" t="s">
        <v>18</v>
      </c>
      <c r="F14" s="35">
        <v>2</v>
      </c>
      <c r="G14" s="35">
        <v>1</v>
      </c>
      <c r="H14" s="35">
        <v>60</v>
      </c>
      <c r="I14" s="35">
        <v>56</v>
      </c>
      <c r="J14" s="35">
        <v>52</v>
      </c>
      <c r="K14" s="35">
        <v>60</v>
      </c>
      <c r="L14" s="35">
        <v>60</v>
      </c>
      <c r="M14" s="35">
        <v>42</v>
      </c>
      <c r="N14" s="35">
        <v>2</v>
      </c>
      <c r="O14" s="35">
        <v>0</v>
      </c>
      <c r="R14" s="16"/>
    </row>
    <row r="15" spans="1:25" ht="18" customHeight="1" x14ac:dyDescent="0.25">
      <c r="R15" s="16"/>
    </row>
    <row r="16" spans="1:25" ht="18" customHeight="1" x14ac:dyDescent="0.25">
      <c r="B16" s="41">
        <v>0.8125</v>
      </c>
      <c r="C16" s="19" t="s">
        <v>30</v>
      </c>
      <c r="D16" s="19" t="s">
        <v>58</v>
      </c>
      <c r="F16" s="35">
        <v>3</v>
      </c>
      <c r="G16" s="35">
        <v>0</v>
      </c>
      <c r="H16" s="35">
        <v>60</v>
      </c>
      <c r="I16" s="35">
        <v>52</v>
      </c>
      <c r="J16" s="35">
        <v>60</v>
      </c>
      <c r="K16" s="35">
        <v>54</v>
      </c>
      <c r="L16" s="35"/>
      <c r="M16" s="35"/>
      <c r="N16" s="35">
        <v>2</v>
      </c>
      <c r="O16" s="35">
        <v>0</v>
      </c>
      <c r="Q16" s="39"/>
      <c r="R16" s="16"/>
    </row>
    <row r="17" spans="17:17" ht="18" customHeight="1" x14ac:dyDescent="0.25">
      <c r="Q17" s="39"/>
    </row>
    <row r="18" spans="17:17" ht="18" customHeight="1" x14ac:dyDescent="0.25">
      <c r="Q18" s="40"/>
    </row>
    <row r="19" spans="17:17" ht="18" customHeight="1" x14ac:dyDescent="0.25">
      <c r="Q19" s="39"/>
    </row>
    <row r="20" spans="17:17" ht="18" customHeight="1" x14ac:dyDescent="0.25">
      <c r="Q20" s="39"/>
    </row>
    <row r="21" spans="17:17" ht="18" customHeight="1" x14ac:dyDescent="0.25"/>
    <row r="22" spans="17:17" ht="18" customHeight="1" x14ac:dyDescent="0.25"/>
  </sheetData>
  <mergeCells count="5">
    <mergeCell ref="H3:I3"/>
    <mergeCell ref="J3:K3"/>
    <mergeCell ref="F3:G3"/>
    <mergeCell ref="N3:O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2"/>
  <sheetViews>
    <sheetView workbookViewId="0">
      <selection activeCell="Q8" sqref="Q8"/>
    </sheetView>
  </sheetViews>
  <sheetFormatPr defaultColWidth="8.85546875" defaultRowHeight="15" x14ac:dyDescent="0.25"/>
  <cols>
    <col min="1" max="2" width="8.85546875" style="34"/>
    <col min="3" max="4" width="15.85546875" style="34" bestFit="1" customWidth="1"/>
    <col min="5" max="5" width="4.7109375" style="34" customWidth="1"/>
    <col min="6" max="7" width="5.7109375" style="34" customWidth="1"/>
    <col min="8" max="13" width="7.7109375" style="34" customWidth="1"/>
    <col min="14" max="15" width="5.7109375" style="34" customWidth="1"/>
    <col min="16" max="16" width="8.85546875" style="34"/>
    <col min="17" max="17" width="16.7109375" style="34" bestFit="1" customWidth="1"/>
    <col min="18" max="20" width="6.7109375" style="34" customWidth="1"/>
    <col min="21" max="21" width="8.5703125" style="34" bestFit="1" customWidth="1"/>
    <col min="22" max="16384" width="8.85546875" style="34"/>
  </cols>
  <sheetData>
    <row r="1" spans="1:25" x14ac:dyDescent="0.25">
      <c r="B1" s="17"/>
      <c r="C1" s="17" t="s">
        <v>10</v>
      </c>
      <c r="D1" s="17"/>
    </row>
    <row r="2" spans="1:25" x14ac:dyDescent="0.25">
      <c r="B2" s="17"/>
      <c r="C2" s="17"/>
      <c r="D2" s="17"/>
    </row>
    <row r="3" spans="1:25" ht="18" customHeight="1" x14ac:dyDescent="0.25">
      <c r="A3" s="38" t="s">
        <v>62</v>
      </c>
      <c r="C3" s="36" t="s">
        <v>1</v>
      </c>
      <c r="D3" s="37" t="s">
        <v>2</v>
      </c>
      <c r="E3" s="24"/>
      <c r="F3" s="76" t="s">
        <v>3</v>
      </c>
      <c r="G3" s="76"/>
      <c r="H3" s="74" t="s">
        <v>4</v>
      </c>
      <c r="I3" s="75"/>
      <c r="J3" s="75" t="s">
        <v>5</v>
      </c>
      <c r="K3" s="75"/>
      <c r="L3" s="75" t="s">
        <v>65</v>
      </c>
      <c r="M3" s="75"/>
      <c r="N3" s="75" t="s">
        <v>6</v>
      </c>
      <c r="O3" s="75"/>
      <c r="P3" s="38"/>
      <c r="Q3" s="20" t="s">
        <v>7</v>
      </c>
      <c r="R3" s="20" t="s">
        <v>8</v>
      </c>
      <c r="S3" s="20" t="s">
        <v>49</v>
      </c>
      <c r="T3" s="20" t="s">
        <v>50</v>
      </c>
      <c r="U3" s="20" t="s">
        <v>66</v>
      </c>
      <c r="V3" s="20" t="s">
        <v>51</v>
      </c>
      <c r="W3" s="20" t="s">
        <v>52</v>
      </c>
      <c r="X3" s="20" t="s">
        <v>53</v>
      </c>
      <c r="Y3" s="38"/>
    </row>
    <row r="4" spans="1:25" ht="18" customHeight="1" x14ac:dyDescent="0.25">
      <c r="B4" s="41">
        <v>0.4375</v>
      </c>
      <c r="C4" s="35" t="s">
        <v>14</v>
      </c>
      <c r="D4" s="35" t="s">
        <v>57</v>
      </c>
      <c r="F4" s="35">
        <v>3</v>
      </c>
      <c r="G4" s="35">
        <v>0</v>
      </c>
      <c r="H4" s="35">
        <v>60</v>
      </c>
      <c r="I4" s="35">
        <v>23</v>
      </c>
      <c r="J4" s="35">
        <v>60</v>
      </c>
      <c r="K4" s="35">
        <v>47</v>
      </c>
      <c r="L4" s="35"/>
      <c r="M4" s="35"/>
      <c r="N4" s="35">
        <v>2</v>
      </c>
      <c r="O4" s="35">
        <v>0</v>
      </c>
      <c r="Q4" s="39" t="s">
        <v>14</v>
      </c>
      <c r="R4" s="34">
        <f>N4+N8+N12+N16+N20</f>
        <v>6</v>
      </c>
      <c r="S4" s="34">
        <f>F4+F8+F12+F16+F20</f>
        <v>9</v>
      </c>
      <c r="T4" s="34">
        <f>G4+G8+G12+G16+G20</f>
        <v>6</v>
      </c>
      <c r="U4" s="34">
        <f t="shared" ref="U4:U9" si="0">S4-T4</f>
        <v>3</v>
      </c>
      <c r="V4" s="34">
        <f>H4+J4+L4+H8+J8+L8+H12+J12+L12+H16+J16+L16+H20+J20+L20</f>
        <v>470</v>
      </c>
      <c r="W4" s="34">
        <f>I4+K4+M4+I8+K8+M8+I12+K12+M12+I16+K16+M16+I20+K20+M20</f>
        <v>392</v>
      </c>
      <c r="X4" s="59">
        <f t="shared" ref="X4:X9" si="1">V4/W4</f>
        <v>1.1989795918367347</v>
      </c>
    </row>
    <row r="5" spans="1:25" ht="18" customHeight="1" x14ac:dyDescent="0.25">
      <c r="B5" s="41">
        <v>0.47916666666666669</v>
      </c>
      <c r="C5" s="35" t="s">
        <v>17</v>
      </c>
      <c r="D5" s="35" t="s">
        <v>56</v>
      </c>
      <c r="F5" s="35">
        <v>2</v>
      </c>
      <c r="G5" s="35">
        <v>1</v>
      </c>
      <c r="H5" s="35">
        <v>45</v>
      </c>
      <c r="I5" s="35">
        <v>60</v>
      </c>
      <c r="J5" s="35">
        <v>60</v>
      </c>
      <c r="K5" s="35">
        <v>8</v>
      </c>
      <c r="L5" s="35">
        <v>60</v>
      </c>
      <c r="M5" s="35">
        <v>23</v>
      </c>
      <c r="N5" s="35">
        <v>2</v>
      </c>
      <c r="O5" s="35">
        <v>0</v>
      </c>
      <c r="Q5" s="40" t="s">
        <v>17</v>
      </c>
      <c r="R5" s="34">
        <f>N5+N9+N13+N17+O20</f>
        <v>8</v>
      </c>
      <c r="S5" s="34">
        <f>F5+F9+F13+F17+G20</f>
        <v>11</v>
      </c>
      <c r="T5" s="34">
        <f>G5+G9+G13+G17+F20</f>
        <v>4</v>
      </c>
      <c r="U5" s="34">
        <f t="shared" si="0"/>
        <v>7</v>
      </c>
      <c r="V5" s="34">
        <f>H5+J5+L5+H9+J9+L9+H13+J13+L13+H17+J17+L17+I20+K20+M20</f>
        <v>585</v>
      </c>
      <c r="W5" s="34">
        <f>I5+K5+M5+I9+K9+M9+I13+K13+M13+I17+K17+M17+H20+J20+L20</f>
        <v>412</v>
      </c>
      <c r="X5" s="59">
        <f t="shared" si="1"/>
        <v>1.4199029126213591</v>
      </c>
    </row>
    <row r="6" spans="1:25" ht="18" customHeight="1" x14ac:dyDescent="0.25">
      <c r="B6" s="41">
        <v>0.52083333333333337</v>
      </c>
      <c r="C6" s="35" t="s">
        <v>60</v>
      </c>
      <c r="D6" s="35" t="s">
        <v>33</v>
      </c>
      <c r="F6" s="35">
        <v>3</v>
      </c>
      <c r="G6" s="35">
        <v>0</v>
      </c>
      <c r="H6" s="35">
        <v>60</v>
      </c>
      <c r="I6" s="35">
        <v>4</v>
      </c>
      <c r="J6" s="35">
        <v>60</v>
      </c>
      <c r="K6" s="35">
        <v>40</v>
      </c>
      <c r="L6" s="35"/>
      <c r="M6" s="35"/>
      <c r="N6" s="35">
        <v>2</v>
      </c>
      <c r="O6" s="35">
        <v>0</v>
      </c>
      <c r="Q6" s="34" t="s">
        <v>60</v>
      </c>
      <c r="R6" s="34">
        <f>N6+N10+O13+O16+N21</f>
        <v>10</v>
      </c>
      <c r="S6" s="34">
        <f>F6+F10+G13+G16+F21</f>
        <v>14</v>
      </c>
      <c r="T6" s="34">
        <f>G6+G10+F13+F16+G21</f>
        <v>1</v>
      </c>
      <c r="U6" s="34">
        <f t="shared" si="0"/>
        <v>13</v>
      </c>
      <c r="V6" s="34">
        <f>H6+J6+L6+H10+J10+L10+I13+K13+M13+I16+K16+M16+H21+J21+L21</f>
        <v>648</v>
      </c>
      <c r="W6" s="34">
        <f>I6+K6+M6+I10+K10+M10+H13+J13+L13+H16+J16+L16+I21+K21+M21</f>
        <v>323</v>
      </c>
      <c r="X6" s="59">
        <f t="shared" si="1"/>
        <v>2.0061919504643964</v>
      </c>
    </row>
    <row r="7" spans="1:25" ht="18" customHeight="1" x14ac:dyDescent="0.25">
      <c r="B7" s="41"/>
      <c r="Q7" s="39" t="s">
        <v>33</v>
      </c>
      <c r="R7" s="34">
        <f>O6+O9+O12+N18+N22</f>
        <v>0</v>
      </c>
      <c r="S7" s="34">
        <f>G6+G9+G12+F18+F22</f>
        <v>2</v>
      </c>
      <c r="T7" s="34">
        <f>F6+F9+F12+G18+G22</f>
        <v>13</v>
      </c>
      <c r="U7" s="34">
        <f t="shared" si="0"/>
        <v>-11</v>
      </c>
      <c r="V7" s="34">
        <f>I6+K6+M6+I9+K9+M9+I12+K12+M12+H18+J18+L18+H22+J22+L22</f>
        <v>452</v>
      </c>
      <c r="W7" s="34">
        <f>H6+J6+L6+H9+J9+L9+H12+J12+L12+I18+K18+M18+I22+K22+M22</f>
        <v>647</v>
      </c>
      <c r="X7" s="59">
        <f t="shared" si="1"/>
        <v>0.69860896445131371</v>
      </c>
    </row>
    <row r="8" spans="1:25" ht="18" customHeight="1" x14ac:dyDescent="0.25">
      <c r="B8" s="41">
        <v>0.5625</v>
      </c>
      <c r="C8" s="35" t="s">
        <v>14</v>
      </c>
      <c r="D8" s="35" t="s">
        <v>56</v>
      </c>
      <c r="F8" s="35">
        <v>3</v>
      </c>
      <c r="G8" s="35">
        <v>0</v>
      </c>
      <c r="H8" s="35">
        <v>60</v>
      </c>
      <c r="I8" s="35">
        <v>27</v>
      </c>
      <c r="J8" s="35">
        <v>60</v>
      </c>
      <c r="K8" s="35">
        <v>10</v>
      </c>
      <c r="L8" s="35"/>
      <c r="M8" s="35"/>
      <c r="N8" s="35">
        <v>2</v>
      </c>
      <c r="O8" s="35">
        <v>0</v>
      </c>
      <c r="Q8" s="39" t="s">
        <v>56</v>
      </c>
      <c r="R8" s="34">
        <f>O5+O8+N14+O18+O21</f>
        <v>2</v>
      </c>
      <c r="S8" s="34">
        <f>G5+G8+F14+G18+G21</f>
        <v>3</v>
      </c>
      <c r="T8" s="34">
        <f>F5+F8+G14+F18+F21</f>
        <v>12</v>
      </c>
      <c r="U8" s="34">
        <f t="shared" si="0"/>
        <v>-9</v>
      </c>
      <c r="V8" s="34">
        <f>I5+K5+M5+I8+K8+M8+H14+J14+L14+I18+K18+M18+I21+K21+M21</f>
        <v>404</v>
      </c>
      <c r="W8" s="34">
        <f>H5+J5+L5+H8+J8+L8+I14+K14+M14+H18+J18+L18+H21+J21+L21</f>
        <v>642</v>
      </c>
      <c r="X8" s="59">
        <f t="shared" si="1"/>
        <v>0.62928348909657317</v>
      </c>
    </row>
    <row r="9" spans="1:25" ht="18" customHeight="1" x14ac:dyDescent="0.25">
      <c r="B9" s="41">
        <v>0.60416666666666663</v>
      </c>
      <c r="C9" s="35" t="s">
        <v>17</v>
      </c>
      <c r="D9" s="35" t="s">
        <v>33</v>
      </c>
      <c r="F9" s="35">
        <v>3</v>
      </c>
      <c r="G9" s="35">
        <v>0</v>
      </c>
      <c r="H9" s="35">
        <v>60</v>
      </c>
      <c r="I9" s="35">
        <v>35</v>
      </c>
      <c r="J9" s="35">
        <v>60</v>
      </c>
      <c r="K9" s="35">
        <v>40</v>
      </c>
      <c r="L9" s="35"/>
      <c r="M9" s="35"/>
      <c r="N9" s="35">
        <v>2</v>
      </c>
      <c r="O9" s="35">
        <v>0</v>
      </c>
      <c r="Q9" s="39" t="s">
        <v>57</v>
      </c>
      <c r="R9" s="34">
        <f>O4+O10+O14+O17+O22</f>
        <v>4</v>
      </c>
      <c r="S9" s="34">
        <f>G4+G10+G14+G17+G22</f>
        <v>6</v>
      </c>
      <c r="T9" s="34">
        <f>F4+F10+F14+F17+F22</f>
        <v>9</v>
      </c>
      <c r="U9" s="34">
        <f t="shared" si="0"/>
        <v>-3</v>
      </c>
      <c r="V9" s="34">
        <f>I4+K4+M4+I10+K10+M10+I14+K14+M14+I17+K17+M17+I22+K22+M22</f>
        <v>532</v>
      </c>
      <c r="W9" s="34">
        <f>H4+J4+L4+H10+J10+L10+H14+J14+L14+H17+J17+L17+H22+J22+L22</f>
        <v>675</v>
      </c>
      <c r="X9" s="59">
        <f t="shared" si="1"/>
        <v>0.78814814814814815</v>
      </c>
    </row>
    <row r="10" spans="1:25" ht="18" customHeight="1" x14ac:dyDescent="0.25">
      <c r="B10" s="41">
        <v>0.64583333333333337</v>
      </c>
      <c r="C10" s="35" t="s">
        <v>60</v>
      </c>
      <c r="D10" s="35" t="s">
        <v>57</v>
      </c>
      <c r="F10" s="35">
        <v>2</v>
      </c>
      <c r="G10" s="35">
        <v>1</v>
      </c>
      <c r="H10" s="35">
        <v>48</v>
      </c>
      <c r="I10" s="35">
        <v>60</v>
      </c>
      <c r="J10" s="35">
        <v>60</v>
      </c>
      <c r="K10" s="35">
        <v>28</v>
      </c>
      <c r="L10" s="35">
        <v>60</v>
      </c>
      <c r="M10" s="35">
        <v>20</v>
      </c>
      <c r="N10" s="35">
        <v>2</v>
      </c>
      <c r="O10" s="35">
        <v>0</v>
      </c>
    </row>
    <row r="11" spans="1:25" ht="18" customHeight="1" x14ac:dyDescent="0.25"/>
    <row r="12" spans="1:25" ht="18" customHeight="1" x14ac:dyDescent="0.25">
      <c r="B12" s="41">
        <v>0.6875</v>
      </c>
      <c r="C12" s="35" t="s">
        <v>14</v>
      </c>
      <c r="D12" s="35" t="s">
        <v>33</v>
      </c>
      <c r="F12" s="35">
        <v>3</v>
      </c>
      <c r="G12" s="35">
        <v>0</v>
      </c>
      <c r="H12" s="35">
        <v>60</v>
      </c>
      <c r="I12" s="35">
        <v>22</v>
      </c>
      <c r="J12" s="35">
        <v>60</v>
      </c>
      <c r="K12" s="35">
        <v>23</v>
      </c>
      <c r="L12" s="35"/>
      <c r="M12" s="35"/>
      <c r="N12" s="35">
        <v>2</v>
      </c>
      <c r="O12" s="35">
        <v>0</v>
      </c>
    </row>
    <row r="13" spans="1:25" ht="18" customHeight="1" x14ac:dyDescent="0.25">
      <c r="B13" s="41">
        <v>0.72916666666666663</v>
      </c>
      <c r="C13" s="35" t="s">
        <v>17</v>
      </c>
      <c r="D13" s="35" t="s">
        <v>60</v>
      </c>
      <c r="F13" s="35">
        <v>0</v>
      </c>
      <c r="G13" s="35">
        <v>3</v>
      </c>
      <c r="H13" s="35">
        <v>31</v>
      </c>
      <c r="I13" s="35">
        <v>60</v>
      </c>
      <c r="J13" s="35">
        <v>29</v>
      </c>
      <c r="K13" s="35">
        <v>60</v>
      </c>
      <c r="L13" s="35"/>
      <c r="M13" s="35"/>
      <c r="N13" s="35">
        <v>0</v>
      </c>
      <c r="O13" s="35">
        <v>2</v>
      </c>
    </row>
    <row r="14" spans="1:25" ht="18" customHeight="1" x14ac:dyDescent="0.25">
      <c r="B14" s="41">
        <v>0.77083333333333337</v>
      </c>
      <c r="C14" s="35" t="s">
        <v>56</v>
      </c>
      <c r="D14" s="35" t="s">
        <v>57</v>
      </c>
      <c r="F14" s="35">
        <v>0</v>
      </c>
      <c r="G14" s="35">
        <v>3</v>
      </c>
      <c r="H14" s="35">
        <v>47</v>
      </c>
      <c r="I14" s="35">
        <v>60</v>
      </c>
      <c r="J14" s="35">
        <v>49</v>
      </c>
      <c r="K14" s="35">
        <v>60</v>
      </c>
      <c r="L14" s="35"/>
      <c r="M14" s="35"/>
      <c r="N14" s="35">
        <v>0</v>
      </c>
      <c r="O14" s="35">
        <v>2</v>
      </c>
      <c r="Q14" s="39"/>
    </row>
    <row r="15" spans="1:25" ht="18" customHeight="1" x14ac:dyDescent="0.25">
      <c r="Q15" s="40"/>
    </row>
    <row r="16" spans="1:25" ht="18" customHeight="1" x14ac:dyDescent="0.25">
      <c r="B16" s="41">
        <v>0.8125</v>
      </c>
      <c r="C16" s="35" t="s">
        <v>14</v>
      </c>
      <c r="D16" s="35" t="s">
        <v>60</v>
      </c>
      <c r="F16" s="35">
        <v>0</v>
      </c>
      <c r="G16" s="35">
        <v>3</v>
      </c>
      <c r="H16" s="35">
        <v>31</v>
      </c>
      <c r="I16" s="35">
        <v>60</v>
      </c>
      <c r="J16" s="35">
        <v>29</v>
      </c>
      <c r="K16" s="35">
        <v>60</v>
      </c>
      <c r="L16" s="35"/>
      <c r="M16" s="35"/>
      <c r="N16" s="35">
        <v>0</v>
      </c>
      <c r="O16" s="35">
        <v>2</v>
      </c>
      <c r="Q16" s="39"/>
      <c r="T16" s="16"/>
    </row>
    <row r="17" spans="1:17" ht="18" customHeight="1" x14ac:dyDescent="0.25">
      <c r="B17" s="41">
        <v>0.85416666666666663</v>
      </c>
      <c r="C17" s="35" t="s">
        <v>17</v>
      </c>
      <c r="D17" s="35" t="s">
        <v>57</v>
      </c>
      <c r="F17" s="35">
        <v>3</v>
      </c>
      <c r="G17" s="35">
        <v>0</v>
      </c>
      <c r="H17" s="35">
        <v>60</v>
      </c>
      <c r="I17" s="35">
        <v>33</v>
      </c>
      <c r="J17" s="35">
        <v>60</v>
      </c>
      <c r="K17" s="35">
        <v>43</v>
      </c>
      <c r="L17" s="35"/>
      <c r="M17" s="35"/>
      <c r="N17" s="35">
        <v>2</v>
      </c>
      <c r="O17" s="35">
        <v>0</v>
      </c>
      <c r="Q17" s="39"/>
    </row>
    <row r="18" spans="1:17" ht="18" customHeight="1" x14ac:dyDescent="0.25">
      <c r="A18" s="38" t="s">
        <v>63</v>
      </c>
      <c r="B18" s="47">
        <v>0.4375</v>
      </c>
      <c r="C18" s="35" t="s">
        <v>33</v>
      </c>
      <c r="D18" s="35" t="s">
        <v>56</v>
      </c>
      <c r="F18" s="35">
        <v>1</v>
      </c>
      <c r="G18" s="35">
        <v>2</v>
      </c>
      <c r="H18" s="35">
        <v>19</v>
      </c>
      <c r="I18" s="35">
        <v>60</v>
      </c>
      <c r="J18" s="35">
        <v>60</v>
      </c>
      <c r="K18" s="35">
        <v>9</v>
      </c>
      <c r="L18" s="35">
        <v>38</v>
      </c>
      <c r="M18" s="35">
        <v>60</v>
      </c>
      <c r="N18" s="35">
        <v>0</v>
      </c>
      <c r="O18" s="35">
        <v>2</v>
      </c>
      <c r="Q18" s="39"/>
    </row>
    <row r="19" spans="1:17" ht="18" customHeight="1" x14ac:dyDescent="0.25">
      <c r="A19" s="16" t="s">
        <v>64</v>
      </c>
      <c r="B19" s="38"/>
    </row>
    <row r="20" spans="1:17" ht="18" customHeight="1" x14ac:dyDescent="0.25">
      <c r="B20" s="47">
        <v>0.4375</v>
      </c>
      <c r="C20" s="35" t="s">
        <v>14</v>
      </c>
      <c r="D20" s="35" t="s">
        <v>17</v>
      </c>
      <c r="F20" s="35">
        <v>0</v>
      </c>
      <c r="G20" s="35">
        <v>3</v>
      </c>
      <c r="H20" s="35">
        <v>18</v>
      </c>
      <c r="I20" s="35">
        <v>60</v>
      </c>
      <c r="J20" s="35">
        <v>32</v>
      </c>
      <c r="K20" s="35">
        <v>60</v>
      </c>
      <c r="L20" s="35"/>
      <c r="M20" s="35"/>
      <c r="N20" s="35">
        <v>0</v>
      </c>
      <c r="O20" s="35">
        <v>2</v>
      </c>
    </row>
    <row r="21" spans="1:17" ht="18" customHeight="1" x14ac:dyDescent="0.25">
      <c r="B21" s="47">
        <v>0.47916666666666669</v>
      </c>
      <c r="C21" s="35" t="s">
        <v>60</v>
      </c>
      <c r="D21" s="35" t="s">
        <v>56</v>
      </c>
      <c r="F21" s="35">
        <v>3</v>
      </c>
      <c r="G21" s="35">
        <v>0</v>
      </c>
      <c r="H21" s="35">
        <v>60</v>
      </c>
      <c r="I21" s="35">
        <v>26</v>
      </c>
      <c r="J21" s="35">
        <v>60</v>
      </c>
      <c r="K21" s="35">
        <v>25</v>
      </c>
      <c r="L21" s="35"/>
      <c r="M21" s="35"/>
      <c r="N21" s="35">
        <v>2</v>
      </c>
      <c r="O21" s="35">
        <v>0</v>
      </c>
    </row>
    <row r="22" spans="1:17" ht="18" customHeight="1" x14ac:dyDescent="0.25">
      <c r="B22" s="47">
        <v>0.47916666666666669</v>
      </c>
      <c r="C22" s="35" t="s">
        <v>33</v>
      </c>
      <c r="D22" s="35" t="s">
        <v>57</v>
      </c>
      <c r="F22" s="35">
        <v>1</v>
      </c>
      <c r="G22" s="35">
        <v>2</v>
      </c>
      <c r="H22" s="35">
        <v>60</v>
      </c>
      <c r="I22" s="35">
        <v>38</v>
      </c>
      <c r="J22" s="35">
        <v>58</v>
      </c>
      <c r="K22" s="35">
        <v>60</v>
      </c>
      <c r="L22" s="35">
        <v>53</v>
      </c>
      <c r="M22" s="35">
        <v>60</v>
      </c>
      <c r="N22" s="35">
        <v>0</v>
      </c>
      <c r="O22" s="35">
        <v>2</v>
      </c>
    </row>
  </sheetData>
  <mergeCells count="5">
    <mergeCell ref="H3:I3"/>
    <mergeCell ref="J3:K3"/>
    <mergeCell ref="F3:G3"/>
    <mergeCell ref="N3:O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2"/>
  <sheetViews>
    <sheetView workbookViewId="0">
      <selection activeCell="I27" sqref="I27"/>
    </sheetView>
  </sheetViews>
  <sheetFormatPr defaultColWidth="8.85546875" defaultRowHeight="15" x14ac:dyDescent="0.25"/>
  <cols>
    <col min="1" max="2" width="8.85546875" style="34"/>
    <col min="3" max="4" width="12.42578125" style="34" bestFit="1" customWidth="1"/>
    <col min="5" max="5" width="4.7109375" style="34" customWidth="1"/>
    <col min="6" max="7" width="5.7109375" style="34" customWidth="1"/>
    <col min="8" max="13" width="8.85546875" style="34"/>
    <col min="14" max="15" width="5.7109375" style="34" customWidth="1"/>
    <col min="16" max="16" width="8.85546875" style="34"/>
    <col min="17" max="17" width="13.42578125" style="34" bestFit="1" customWidth="1"/>
    <col min="18" max="20" width="6.7109375" style="34" customWidth="1"/>
    <col min="21" max="21" width="8.7109375" style="34" customWidth="1"/>
    <col min="22" max="16384" width="8.85546875" style="34"/>
  </cols>
  <sheetData>
    <row r="1" spans="1:25" x14ac:dyDescent="0.25">
      <c r="B1" s="17"/>
      <c r="C1" s="17" t="s">
        <v>9</v>
      </c>
      <c r="D1" s="17"/>
    </row>
    <row r="2" spans="1:25" x14ac:dyDescent="0.25">
      <c r="B2" s="17"/>
      <c r="C2" s="17"/>
      <c r="D2" s="17"/>
    </row>
    <row r="3" spans="1:25" ht="18" customHeight="1" x14ac:dyDescent="0.25">
      <c r="A3" s="38" t="s">
        <v>62</v>
      </c>
      <c r="C3" s="36" t="s">
        <v>1</v>
      </c>
      <c r="D3" s="20" t="s">
        <v>2</v>
      </c>
      <c r="E3" s="24"/>
      <c r="F3" s="75" t="s">
        <v>3</v>
      </c>
      <c r="G3" s="75"/>
      <c r="H3" s="74" t="s">
        <v>4</v>
      </c>
      <c r="I3" s="75"/>
      <c r="J3" s="75" t="s">
        <v>5</v>
      </c>
      <c r="K3" s="75"/>
      <c r="L3" s="75" t="s">
        <v>65</v>
      </c>
      <c r="M3" s="75"/>
      <c r="N3" s="75" t="s">
        <v>6</v>
      </c>
      <c r="O3" s="75"/>
      <c r="P3" s="38"/>
      <c r="Q3" s="20" t="s">
        <v>7</v>
      </c>
      <c r="R3" s="20" t="s">
        <v>8</v>
      </c>
      <c r="S3" s="20" t="s">
        <v>49</v>
      </c>
      <c r="T3" s="20" t="s">
        <v>50</v>
      </c>
      <c r="U3" s="20" t="s">
        <v>66</v>
      </c>
      <c r="V3" s="20" t="s">
        <v>51</v>
      </c>
      <c r="W3" s="20" t="s">
        <v>52</v>
      </c>
      <c r="X3" s="20" t="s">
        <v>53</v>
      </c>
      <c r="Y3" s="38"/>
    </row>
    <row r="4" spans="1:25" ht="18" customHeight="1" x14ac:dyDescent="0.25">
      <c r="B4" s="41">
        <v>0.4375</v>
      </c>
      <c r="C4" s="19" t="s">
        <v>16</v>
      </c>
      <c r="D4" s="19" t="s">
        <v>32</v>
      </c>
      <c r="F4" s="35">
        <v>3</v>
      </c>
      <c r="G4" s="35">
        <v>0</v>
      </c>
      <c r="H4" s="35">
        <v>60</v>
      </c>
      <c r="I4" s="35">
        <v>23</v>
      </c>
      <c r="J4" s="35">
        <v>60</v>
      </c>
      <c r="K4" s="35">
        <v>7</v>
      </c>
      <c r="L4" s="35"/>
      <c r="M4" s="35"/>
      <c r="N4" s="35">
        <v>2</v>
      </c>
      <c r="O4" s="35">
        <v>0</v>
      </c>
      <c r="Q4" s="39" t="s">
        <v>15</v>
      </c>
      <c r="R4" s="34">
        <f>N6+N9+N12+N14</f>
        <v>8</v>
      </c>
      <c r="S4" s="34">
        <f>F6+F9+F12+F14</f>
        <v>11</v>
      </c>
      <c r="T4" s="34">
        <f>G6+G9+G12+G14</f>
        <v>1</v>
      </c>
      <c r="U4" s="34">
        <f>S4-T4</f>
        <v>10</v>
      </c>
      <c r="V4" s="34">
        <f>H6+J6+L6+H9+J9+L9+H12+J12+L12+H14+J14+L14</f>
        <v>531</v>
      </c>
      <c r="W4" s="34">
        <f>I6+K6+M6+I9+K9+M9+I12+K12+M12+I14+K14+M14</f>
        <v>339</v>
      </c>
      <c r="X4" s="59">
        <f>V4/W4</f>
        <v>1.5663716814159292</v>
      </c>
    </row>
    <row r="5" spans="1:25" ht="18" customHeight="1" x14ac:dyDescent="0.25">
      <c r="B5" s="41">
        <v>0.47916666666666669</v>
      </c>
      <c r="C5" s="42" t="s">
        <v>61</v>
      </c>
      <c r="D5" s="42" t="s">
        <v>31</v>
      </c>
      <c r="F5" s="43">
        <v>1</v>
      </c>
      <c r="G5" s="43">
        <v>2</v>
      </c>
      <c r="H5" s="43">
        <v>60</v>
      </c>
      <c r="I5" s="43">
        <v>54</v>
      </c>
      <c r="J5" s="43">
        <v>51</v>
      </c>
      <c r="K5" s="43">
        <v>60</v>
      </c>
      <c r="L5" s="43">
        <v>55</v>
      </c>
      <c r="M5" s="43">
        <v>60</v>
      </c>
      <c r="N5" s="43">
        <v>0</v>
      </c>
      <c r="O5" s="43">
        <v>2</v>
      </c>
      <c r="Q5" s="39" t="s">
        <v>16</v>
      </c>
      <c r="R5" s="34">
        <f>N4+N8+N13+O14</f>
        <v>6</v>
      </c>
      <c r="S5" s="34">
        <f>F4+F8+F13+G14</f>
        <v>10</v>
      </c>
      <c r="T5" s="34">
        <f>G4+G8+G13+F14</f>
        <v>2</v>
      </c>
      <c r="U5" s="34">
        <f>S5-T5</f>
        <v>8</v>
      </c>
      <c r="V5" s="34">
        <f>H4+J4+L4+H8+J8+L8+H13+J13+L13+I14+K14+M14</f>
        <v>490</v>
      </c>
      <c r="W5" s="34">
        <f>I4+K4+M4+I8+K8+M8+I13+K13+M13+H14+J14+L14</f>
        <v>360</v>
      </c>
      <c r="X5" s="59">
        <f>V5/W5</f>
        <v>1.3611111111111112</v>
      </c>
    </row>
    <row r="6" spans="1:25" ht="18" customHeight="1" x14ac:dyDescent="0.25">
      <c r="B6" s="41">
        <v>0.52083333333333337</v>
      </c>
      <c r="C6" s="52" t="s">
        <v>15</v>
      </c>
      <c r="D6" s="19" t="s">
        <v>32</v>
      </c>
      <c r="E6" s="46"/>
      <c r="F6" s="35">
        <v>3</v>
      </c>
      <c r="G6" s="53">
        <v>0</v>
      </c>
      <c r="H6" s="35">
        <v>60</v>
      </c>
      <c r="I6" s="35">
        <v>46</v>
      </c>
      <c r="J6" s="35">
        <v>60</v>
      </c>
      <c r="K6" s="35">
        <v>35</v>
      </c>
      <c r="L6" s="35"/>
      <c r="M6" s="35"/>
      <c r="N6" s="35">
        <v>2</v>
      </c>
      <c r="O6" s="35">
        <v>0</v>
      </c>
      <c r="Q6" s="39" t="s">
        <v>61</v>
      </c>
      <c r="R6" s="34">
        <f>N5+O8+N10+O12</f>
        <v>0</v>
      </c>
      <c r="S6" s="34">
        <f>F5+G8+F10+G12</f>
        <v>1</v>
      </c>
      <c r="T6" s="34">
        <f>G5+F8+F12+G10</f>
        <v>11</v>
      </c>
      <c r="U6" s="34">
        <f>S6-T6</f>
        <v>-10</v>
      </c>
      <c r="V6" s="34">
        <f>H5+J5+L5+I8+K8+M8+H10+J10+L10+I12+K12+M12</f>
        <v>380</v>
      </c>
      <c r="W6" s="34">
        <f>I5+K5+M5+H8+J8+L8+I10+K10+M10+H12+J12+L12</f>
        <v>534</v>
      </c>
      <c r="X6" s="59">
        <f>V6/W6</f>
        <v>0.71161048689138573</v>
      </c>
    </row>
    <row r="7" spans="1:25" ht="18" customHeight="1" x14ac:dyDescent="0.25">
      <c r="B7" s="41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Q7" s="39" t="s">
        <v>31</v>
      </c>
      <c r="R7" s="34">
        <f>O5+O9+O13+N16</f>
        <v>2</v>
      </c>
      <c r="S7" s="34">
        <f>G5+G9+G13+F16</f>
        <v>3</v>
      </c>
      <c r="T7" s="34">
        <f>F5+F9+F13+G16</f>
        <v>9</v>
      </c>
      <c r="U7" s="34">
        <f>S7-T7</f>
        <v>-6</v>
      </c>
      <c r="V7" s="34">
        <f>I5+K5+M5+I9+K9+M9+I13+K13+M13+H16+J16+L16</f>
        <v>476</v>
      </c>
      <c r="W7" s="34">
        <f>H5+J5+L5+H9+J9+L9+H13+J13+L13+I16+K16+M16</f>
        <v>581</v>
      </c>
      <c r="X7" s="59">
        <f>V7/W7</f>
        <v>0.81927710843373491</v>
      </c>
    </row>
    <row r="8" spans="1:25" ht="18" customHeight="1" x14ac:dyDescent="0.25">
      <c r="B8" s="41">
        <v>0.5625</v>
      </c>
      <c r="C8" s="52" t="s">
        <v>16</v>
      </c>
      <c r="D8" s="19" t="s">
        <v>61</v>
      </c>
      <c r="E8" s="46"/>
      <c r="F8" s="35">
        <v>3</v>
      </c>
      <c r="G8" s="53">
        <v>0</v>
      </c>
      <c r="H8" s="35">
        <v>60</v>
      </c>
      <c r="I8" s="35">
        <v>40</v>
      </c>
      <c r="J8" s="35">
        <v>60</v>
      </c>
      <c r="K8" s="35">
        <v>30</v>
      </c>
      <c r="L8" s="35"/>
      <c r="M8" s="35"/>
      <c r="N8" s="35">
        <v>2</v>
      </c>
      <c r="O8" s="35">
        <v>0</v>
      </c>
      <c r="Q8" s="39" t="s">
        <v>32</v>
      </c>
      <c r="R8" s="34">
        <f>O4+O6+O10+O16</f>
        <v>4</v>
      </c>
      <c r="S8" s="34">
        <f>G6+G10+G4+G16</f>
        <v>5</v>
      </c>
      <c r="T8" s="34">
        <f>F4+F6+F10+F16</f>
        <v>7</v>
      </c>
      <c r="U8" s="34">
        <f>S8-T8</f>
        <v>-2</v>
      </c>
      <c r="V8" s="34">
        <f>I4+K4+M4+I6+K6+M6+I10+K10+M10+I16+K16+M16</f>
        <v>406</v>
      </c>
      <c r="W8" s="34">
        <f>H4+J4+L4+H6+J6+L6+H10+J10+L10+H16+J16+L16</f>
        <v>469</v>
      </c>
      <c r="X8" s="59">
        <f>V8/W8</f>
        <v>0.86567164179104472</v>
      </c>
    </row>
    <row r="9" spans="1:25" ht="18" customHeight="1" x14ac:dyDescent="0.25">
      <c r="B9" s="41">
        <v>0.60416666666666663</v>
      </c>
      <c r="C9" s="44" t="s">
        <v>15</v>
      </c>
      <c r="D9" s="44" t="s">
        <v>31</v>
      </c>
      <c r="F9" s="45">
        <v>3</v>
      </c>
      <c r="G9" s="45">
        <v>0</v>
      </c>
      <c r="H9" s="45">
        <v>60</v>
      </c>
      <c r="I9" s="45">
        <v>25</v>
      </c>
      <c r="J9" s="45">
        <v>60</v>
      </c>
      <c r="K9" s="45">
        <v>38</v>
      </c>
      <c r="L9" s="45"/>
      <c r="M9" s="45"/>
      <c r="N9" s="45">
        <v>2</v>
      </c>
      <c r="O9" s="45">
        <v>0</v>
      </c>
    </row>
    <row r="10" spans="1:25" ht="18" customHeight="1" x14ac:dyDescent="0.25">
      <c r="B10" s="41">
        <v>0.64583333333333337</v>
      </c>
      <c r="C10" s="19" t="s">
        <v>61</v>
      </c>
      <c r="D10" s="19" t="s">
        <v>32</v>
      </c>
      <c r="F10" s="35">
        <v>0</v>
      </c>
      <c r="G10" s="35">
        <v>3</v>
      </c>
      <c r="H10" s="35">
        <v>47</v>
      </c>
      <c r="I10" s="35">
        <v>60</v>
      </c>
      <c r="J10" s="35">
        <v>32</v>
      </c>
      <c r="K10" s="35">
        <v>60</v>
      </c>
      <c r="L10" s="35"/>
      <c r="M10" s="35"/>
      <c r="N10" s="35">
        <v>0</v>
      </c>
      <c r="O10" s="35">
        <v>2</v>
      </c>
    </row>
    <row r="11" spans="1:25" ht="18" customHeight="1" x14ac:dyDescent="0.25"/>
    <row r="12" spans="1:25" ht="18" customHeight="1" x14ac:dyDescent="0.25">
      <c r="B12" s="41">
        <v>0.6875</v>
      </c>
      <c r="C12" s="19" t="s">
        <v>15</v>
      </c>
      <c r="D12" s="19" t="s">
        <v>61</v>
      </c>
      <c r="F12" s="35">
        <v>3</v>
      </c>
      <c r="G12" s="35">
        <v>0</v>
      </c>
      <c r="H12" s="35">
        <v>60</v>
      </c>
      <c r="I12" s="35">
        <v>27</v>
      </c>
      <c r="J12" s="35">
        <v>60</v>
      </c>
      <c r="K12" s="35">
        <v>38</v>
      </c>
      <c r="L12" s="35"/>
      <c r="M12" s="35"/>
      <c r="N12" s="35">
        <v>2</v>
      </c>
      <c r="O12" s="35">
        <v>0</v>
      </c>
    </row>
    <row r="13" spans="1:25" ht="18" customHeight="1" x14ac:dyDescent="0.25">
      <c r="B13" s="41">
        <v>0.72916666666666663</v>
      </c>
      <c r="C13" s="19" t="s">
        <v>16</v>
      </c>
      <c r="D13" s="19" t="s">
        <v>31</v>
      </c>
      <c r="F13" s="35">
        <v>3</v>
      </c>
      <c r="G13" s="35">
        <v>0</v>
      </c>
      <c r="H13" s="35">
        <v>60</v>
      </c>
      <c r="I13" s="35">
        <v>54</v>
      </c>
      <c r="J13" s="35">
        <v>60</v>
      </c>
      <c r="K13" s="35">
        <v>35</v>
      </c>
      <c r="L13" s="35"/>
      <c r="M13" s="35"/>
      <c r="N13" s="35">
        <v>2</v>
      </c>
      <c r="O13" s="35">
        <v>0</v>
      </c>
      <c r="R13" s="16"/>
      <c r="S13" s="16"/>
    </row>
    <row r="14" spans="1:25" ht="18" customHeight="1" x14ac:dyDescent="0.25">
      <c r="B14" s="41">
        <v>0.77083333333333337</v>
      </c>
      <c r="C14" s="19" t="s">
        <v>15</v>
      </c>
      <c r="D14" s="19" t="s">
        <v>16</v>
      </c>
      <c r="F14" s="35">
        <v>2</v>
      </c>
      <c r="G14" s="35">
        <v>1</v>
      </c>
      <c r="H14" s="35">
        <v>60</v>
      </c>
      <c r="I14" s="35">
        <v>44</v>
      </c>
      <c r="J14" s="35">
        <v>51</v>
      </c>
      <c r="K14" s="35">
        <v>60</v>
      </c>
      <c r="L14" s="35">
        <v>60</v>
      </c>
      <c r="M14" s="35">
        <v>26</v>
      </c>
      <c r="N14" s="35">
        <v>2</v>
      </c>
      <c r="O14" s="35">
        <v>0</v>
      </c>
      <c r="R14" s="16"/>
    </row>
    <row r="15" spans="1:25" ht="18" customHeight="1" x14ac:dyDescent="0.25">
      <c r="R15" s="16"/>
    </row>
    <row r="16" spans="1:25" ht="18" customHeight="1" x14ac:dyDescent="0.25">
      <c r="B16" s="41">
        <v>0.8125</v>
      </c>
      <c r="C16" s="19" t="s">
        <v>31</v>
      </c>
      <c r="D16" s="19" t="s">
        <v>32</v>
      </c>
      <c r="F16" s="35">
        <v>1</v>
      </c>
      <c r="G16" s="35">
        <v>2</v>
      </c>
      <c r="H16" s="35">
        <v>46</v>
      </c>
      <c r="I16" s="35">
        <v>60</v>
      </c>
      <c r="J16" s="35">
        <v>60</v>
      </c>
      <c r="K16" s="35">
        <v>55</v>
      </c>
      <c r="L16" s="35">
        <v>44</v>
      </c>
      <c r="M16" s="35">
        <v>60</v>
      </c>
      <c r="N16" s="35">
        <v>0</v>
      </c>
      <c r="O16" s="35">
        <v>2</v>
      </c>
      <c r="Q16" s="39"/>
      <c r="R16" s="16"/>
    </row>
    <row r="17" spans="17:17" ht="18" customHeight="1" x14ac:dyDescent="0.25">
      <c r="Q17" s="39"/>
    </row>
    <row r="18" spans="17:17" ht="18" customHeight="1" x14ac:dyDescent="0.25">
      <c r="Q18" s="40"/>
    </row>
    <row r="19" spans="17:17" ht="18" customHeight="1" x14ac:dyDescent="0.25">
      <c r="Q19" s="39"/>
    </row>
    <row r="20" spans="17:17" ht="18" customHeight="1" x14ac:dyDescent="0.25">
      <c r="Q20" s="39"/>
    </row>
    <row r="21" spans="17:17" ht="18" customHeight="1" x14ac:dyDescent="0.25"/>
    <row r="22" spans="17:17" ht="18" customHeight="1" x14ac:dyDescent="0.25"/>
  </sheetData>
  <mergeCells count="5">
    <mergeCell ref="H3:I3"/>
    <mergeCell ref="J3:K3"/>
    <mergeCell ref="F3:G3"/>
    <mergeCell ref="N3:O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8"/>
  <sheetViews>
    <sheetView workbookViewId="0">
      <selection activeCell="M22" sqref="M22"/>
    </sheetView>
  </sheetViews>
  <sheetFormatPr defaultRowHeight="15" x14ac:dyDescent="0.25"/>
  <cols>
    <col min="1" max="1" width="8.85546875" style="16"/>
    <col min="3" max="3" width="15.85546875" bestFit="1" customWidth="1"/>
    <col min="8" max="8" width="7.5703125" customWidth="1"/>
    <col min="10" max="10" width="15.85546875" bestFit="1" customWidth="1"/>
    <col min="15" max="15" width="8.85546875" style="1" customWidth="1"/>
    <col min="17" max="17" width="11.7109375" bestFit="1" customWidth="1"/>
  </cols>
  <sheetData>
    <row r="1" spans="1:23" x14ac:dyDescent="0.25">
      <c r="A1" s="18" t="s">
        <v>63</v>
      </c>
      <c r="B1" s="76" t="s">
        <v>35</v>
      </c>
      <c r="C1" s="76"/>
      <c r="D1" s="76"/>
      <c r="E1" s="76"/>
      <c r="F1" s="76"/>
      <c r="G1" s="76"/>
      <c r="I1" s="77" t="s">
        <v>44</v>
      </c>
      <c r="J1" s="77"/>
      <c r="K1" s="77"/>
      <c r="L1" s="77"/>
      <c r="M1" s="77"/>
      <c r="N1" s="77"/>
      <c r="O1" s="28"/>
      <c r="P1" s="77" t="s">
        <v>48</v>
      </c>
      <c r="Q1" s="77"/>
      <c r="R1" s="77"/>
      <c r="S1" s="77"/>
      <c r="T1" s="77"/>
      <c r="U1" s="77"/>
      <c r="V1" s="77"/>
      <c r="W1" s="77"/>
    </row>
    <row r="2" spans="1:23" x14ac:dyDescent="0.25">
      <c r="A2" s="18"/>
      <c r="B2" s="9"/>
      <c r="C2" s="9"/>
      <c r="D2" s="9"/>
      <c r="E2" s="9"/>
      <c r="F2" s="9"/>
      <c r="G2" s="9"/>
      <c r="I2" s="32"/>
      <c r="J2" s="32"/>
      <c r="K2" s="32"/>
      <c r="L2" s="32"/>
      <c r="M2" s="32"/>
      <c r="N2" s="32"/>
      <c r="O2" s="28"/>
      <c r="P2" s="32"/>
    </row>
    <row r="3" spans="1:23" ht="14.45" customHeight="1" x14ac:dyDescent="0.25">
      <c r="A3" s="48">
        <v>0.54166666666666663</v>
      </c>
      <c r="B3" s="10"/>
      <c r="C3" s="11" t="s">
        <v>36</v>
      </c>
      <c r="D3" s="11" t="s">
        <v>3</v>
      </c>
      <c r="E3" s="11" t="s">
        <v>37</v>
      </c>
      <c r="F3" s="11" t="s">
        <v>38</v>
      </c>
      <c r="G3" s="11" t="s">
        <v>39</v>
      </c>
      <c r="I3" s="80" t="s">
        <v>0</v>
      </c>
      <c r="J3" s="80"/>
      <c r="K3" s="80"/>
      <c r="L3" s="80"/>
      <c r="M3" s="80"/>
      <c r="N3" s="80"/>
      <c r="O3" s="50"/>
      <c r="P3" s="80" t="s">
        <v>0</v>
      </c>
      <c r="Q3" s="80"/>
      <c r="R3" s="80"/>
      <c r="S3" s="80"/>
      <c r="T3" s="80"/>
      <c r="U3" s="80"/>
      <c r="V3" s="80"/>
      <c r="W3" s="80"/>
    </row>
    <row r="4" spans="1:23" ht="14.45" customHeight="1" x14ac:dyDescent="0.25">
      <c r="A4" s="18"/>
      <c r="B4" s="77" t="s">
        <v>40</v>
      </c>
      <c r="C4" s="67" t="s">
        <v>60</v>
      </c>
      <c r="D4" s="56">
        <v>2</v>
      </c>
      <c r="E4" s="13">
        <v>60</v>
      </c>
      <c r="F4" s="13">
        <v>60</v>
      </c>
      <c r="G4" s="13"/>
      <c r="I4" s="80"/>
      <c r="J4" s="80"/>
      <c r="K4" s="80"/>
      <c r="L4" s="80"/>
      <c r="M4" s="80"/>
      <c r="N4" s="80"/>
      <c r="O4" s="50"/>
      <c r="P4" s="80"/>
      <c r="Q4" s="80"/>
      <c r="R4" s="80"/>
      <c r="S4" s="80"/>
      <c r="T4" s="80"/>
      <c r="U4" s="80"/>
      <c r="V4" s="80"/>
      <c r="W4" s="80"/>
    </row>
    <row r="5" spans="1:23" ht="14.45" customHeight="1" x14ac:dyDescent="0.25">
      <c r="A5" s="18"/>
      <c r="B5" s="77"/>
      <c r="C5" s="67" t="s">
        <v>54</v>
      </c>
      <c r="D5" s="57">
        <v>0</v>
      </c>
      <c r="E5" s="13">
        <v>28</v>
      </c>
      <c r="F5" s="13">
        <v>6</v>
      </c>
      <c r="G5" s="13"/>
      <c r="I5" s="31"/>
      <c r="J5" s="31"/>
      <c r="K5" s="31"/>
      <c r="L5" s="31"/>
      <c r="M5" s="31"/>
      <c r="N5" s="31"/>
      <c r="O5" s="50"/>
      <c r="P5" s="31"/>
      <c r="Q5" s="31"/>
      <c r="R5" s="31"/>
      <c r="S5" s="31"/>
      <c r="T5" s="31"/>
      <c r="U5" s="31"/>
    </row>
    <row r="6" spans="1:23" x14ac:dyDescent="0.25">
      <c r="A6" s="18"/>
      <c r="B6" s="9"/>
      <c r="C6" s="1"/>
      <c r="D6" s="9"/>
      <c r="E6" s="9"/>
      <c r="F6" s="9"/>
      <c r="G6" s="9"/>
      <c r="I6" s="19"/>
      <c r="J6" s="25" t="s">
        <v>7</v>
      </c>
      <c r="K6" s="26" t="s">
        <v>3</v>
      </c>
      <c r="L6" s="22" t="s">
        <v>37</v>
      </c>
      <c r="M6" s="22" t="s">
        <v>38</v>
      </c>
      <c r="N6" s="22" t="s">
        <v>39</v>
      </c>
      <c r="O6" s="49"/>
      <c r="P6" s="19"/>
      <c r="Q6" s="25" t="s">
        <v>7</v>
      </c>
      <c r="R6" s="26" t="s">
        <v>3</v>
      </c>
      <c r="S6" s="22" t="s">
        <v>37</v>
      </c>
      <c r="T6" s="22" t="s">
        <v>38</v>
      </c>
      <c r="U6" s="22" t="s">
        <v>39</v>
      </c>
      <c r="V6" s="33" t="s">
        <v>45</v>
      </c>
      <c r="W6" s="33" t="s">
        <v>78</v>
      </c>
    </row>
    <row r="7" spans="1:23" x14ac:dyDescent="0.25">
      <c r="A7" s="48">
        <v>0.54166666666666663</v>
      </c>
      <c r="B7" s="10"/>
      <c r="C7" s="14" t="s">
        <v>36</v>
      </c>
      <c r="D7" s="11" t="s">
        <v>3</v>
      </c>
      <c r="E7" s="11" t="s">
        <v>37</v>
      </c>
      <c r="F7" s="11" t="s">
        <v>38</v>
      </c>
      <c r="G7" s="11" t="s">
        <v>39</v>
      </c>
      <c r="I7" s="78" t="s">
        <v>46</v>
      </c>
      <c r="J7" s="21" t="s">
        <v>60</v>
      </c>
      <c r="K7" s="27">
        <v>2</v>
      </c>
      <c r="L7" s="23">
        <v>60</v>
      </c>
      <c r="M7" s="23">
        <v>57</v>
      </c>
      <c r="N7" s="23">
        <v>60</v>
      </c>
      <c r="O7" s="30"/>
      <c r="P7" s="78" t="s">
        <v>46</v>
      </c>
      <c r="Q7" s="21" t="s">
        <v>60</v>
      </c>
      <c r="R7" s="27">
        <v>3</v>
      </c>
      <c r="S7" s="23">
        <v>60</v>
      </c>
      <c r="T7" s="23">
        <v>57</v>
      </c>
      <c r="U7" s="23">
        <v>60</v>
      </c>
      <c r="V7" s="67">
        <v>36</v>
      </c>
      <c r="W7" s="67">
        <v>60</v>
      </c>
    </row>
    <row r="8" spans="1:23" x14ac:dyDescent="0.25">
      <c r="A8" s="18"/>
      <c r="B8" s="77" t="s">
        <v>41</v>
      </c>
      <c r="C8" s="67" t="s">
        <v>13</v>
      </c>
      <c r="D8" s="56">
        <v>2</v>
      </c>
      <c r="E8" s="13">
        <v>60</v>
      </c>
      <c r="F8" s="13">
        <v>60</v>
      </c>
      <c r="G8" s="10"/>
      <c r="I8" s="79"/>
      <c r="J8" s="19" t="s">
        <v>19</v>
      </c>
      <c r="K8" s="27">
        <v>1</v>
      </c>
      <c r="L8" s="23">
        <v>18</v>
      </c>
      <c r="M8" s="23">
        <v>60</v>
      </c>
      <c r="N8" s="23">
        <v>26</v>
      </c>
      <c r="O8" s="30"/>
      <c r="P8" s="79"/>
      <c r="Q8" s="58" t="s">
        <v>17</v>
      </c>
      <c r="R8" s="27">
        <v>2</v>
      </c>
      <c r="S8" s="23">
        <v>45</v>
      </c>
      <c r="T8" s="23">
        <v>60</v>
      </c>
      <c r="U8" s="23">
        <v>47</v>
      </c>
      <c r="V8" s="67">
        <v>60</v>
      </c>
      <c r="W8" s="67">
        <v>50</v>
      </c>
    </row>
    <row r="9" spans="1:23" x14ac:dyDescent="0.25">
      <c r="A9" s="18"/>
      <c r="B9" s="77"/>
      <c r="C9" s="15" t="s">
        <v>16</v>
      </c>
      <c r="D9" s="57">
        <v>0</v>
      </c>
      <c r="E9" s="13">
        <v>48</v>
      </c>
      <c r="F9" s="13">
        <v>49</v>
      </c>
      <c r="G9" s="10"/>
      <c r="I9" s="9"/>
      <c r="J9" s="9"/>
      <c r="K9" s="9"/>
      <c r="L9" s="9"/>
      <c r="M9" s="9"/>
      <c r="N9" s="9"/>
      <c r="P9" s="9"/>
    </row>
    <row r="10" spans="1:23" ht="14.45" customHeight="1" x14ac:dyDescent="0.25">
      <c r="A10" s="18"/>
      <c r="C10" s="1"/>
      <c r="I10" s="80" t="s">
        <v>11</v>
      </c>
      <c r="J10" s="80"/>
      <c r="K10" s="80"/>
      <c r="L10" s="80"/>
      <c r="M10" s="80"/>
      <c r="N10" s="80"/>
      <c r="O10" s="50"/>
      <c r="P10" s="16"/>
    </row>
    <row r="11" spans="1:23" ht="14.45" customHeight="1" x14ac:dyDescent="0.25">
      <c r="A11" s="48">
        <v>0.54166666666666663</v>
      </c>
      <c r="B11" s="10"/>
      <c r="C11" s="14" t="s">
        <v>36</v>
      </c>
      <c r="D11" s="11" t="s">
        <v>3</v>
      </c>
      <c r="E11" s="11" t="s">
        <v>37</v>
      </c>
      <c r="F11" s="11" t="s">
        <v>38</v>
      </c>
      <c r="G11" s="11" t="s">
        <v>39</v>
      </c>
      <c r="I11" s="80"/>
      <c r="J11" s="80"/>
      <c r="K11" s="80"/>
      <c r="L11" s="80"/>
      <c r="M11" s="80"/>
      <c r="N11" s="80"/>
      <c r="O11" s="50"/>
      <c r="P11" s="16"/>
    </row>
    <row r="12" spans="1:23" ht="14.45" customHeight="1" x14ac:dyDescent="0.25">
      <c r="A12" s="18"/>
      <c r="B12" s="77" t="s">
        <v>42</v>
      </c>
      <c r="C12" s="15" t="s">
        <v>15</v>
      </c>
      <c r="D12" s="62">
        <v>1</v>
      </c>
      <c r="E12" s="13">
        <v>48</v>
      </c>
      <c r="F12" s="13">
        <v>60</v>
      </c>
      <c r="G12" s="12">
        <v>54</v>
      </c>
      <c r="I12" s="31"/>
      <c r="J12" s="31"/>
      <c r="K12" s="31"/>
      <c r="L12" s="31"/>
      <c r="M12" s="31"/>
      <c r="N12" s="31"/>
      <c r="O12" s="50"/>
      <c r="P12" s="16"/>
    </row>
    <row r="13" spans="1:23" x14ac:dyDescent="0.25">
      <c r="A13" s="18"/>
      <c r="B13" s="77"/>
      <c r="C13" s="67" t="s">
        <v>17</v>
      </c>
      <c r="D13" s="63">
        <v>2</v>
      </c>
      <c r="E13" s="13">
        <v>60</v>
      </c>
      <c r="F13" s="13">
        <v>43</v>
      </c>
      <c r="G13" s="12">
        <v>60</v>
      </c>
      <c r="I13" s="19"/>
      <c r="J13" s="20" t="s">
        <v>7</v>
      </c>
      <c r="K13" s="20" t="s">
        <v>3</v>
      </c>
      <c r="L13" s="20" t="s">
        <v>37</v>
      </c>
      <c r="M13" s="20" t="s">
        <v>38</v>
      </c>
      <c r="N13" s="20" t="s">
        <v>39</v>
      </c>
      <c r="P13" s="9"/>
    </row>
    <row r="14" spans="1:23" x14ac:dyDescent="0.25">
      <c r="A14" s="18"/>
      <c r="C14" s="1"/>
      <c r="I14" s="77" t="s">
        <v>47</v>
      </c>
      <c r="J14" s="58" t="s">
        <v>17</v>
      </c>
      <c r="K14" s="22">
        <v>2</v>
      </c>
      <c r="L14" s="23">
        <v>60</v>
      </c>
      <c r="M14" s="23">
        <v>60</v>
      </c>
      <c r="N14" s="23"/>
      <c r="O14" s="51"/>
      <c r="P14" s="29"/>
    </row>
    <row r="15" spans="1:23" x14ac:dyDescent="0.25">
      <c r="A15" s="48">
        <v>0.54166666666666663</v>
      </c>
      <c r="B15" s="10"/>
      <c r="C15" s="14" t="s">
        <v>36</v>
      </c>
      <c r="D15" s="11" t="s">
        <v>3</v>
      </c>
      <c r="E15" s="11" t="s">
        <v>37</v>
      </c>
      <c r="F15" s="11" t="s">
        <v>38</v>
      </c>
      <c r="G15" s="11" t="s">
        <v>39</v>
      </c>
      <c r="I15" s="77"/>
      <c r="J15" s="58" t="s">
        <v>13</v>
      </c>
      <c r="K15" s="22">
        <v>0</v>
      </c>
      <c r="L15" s="23">
        <v>33</v>
      </c>
      <c r="M15" s="23">
        <v>45</v>
      </c>
      <c r="N15" s="23"/>
      <c r="O15" s="51"/>
      <c r="P15" s="29"/>
    </row>
    <row r="16" spans="1:23" x14ac:dyDescent="0.25">
      <c r="B16" s="77" t="s">
        <v>43</v>
      </c>
      <c r="C16" s="67" t="s">
        <v>19</v>
      </c>
      <c r="D16" s="54" t="s">
        <v>76</v>
      </c>
      <c r="E16" s="12">
        <v>60</v>
      </c>
      <c r="F16" s="12">
        <v>60</v>
      </c>
      <c r="G16" s="12"/>
      <c r="O16" s="51"/>
      <c r="P16" s="29"/>
    </row>
    <row r="17" spans="2:7" x14ac:dyDescent="0.25">
      <c r="B17" s="77"/>
      <c r="C17" s="67" t="s">
        <v>29</v>
      </c>
      <c r="D17" s="55" t="s">
        <v>77</v>
      </c>
      <c r="E17" s="12">
        <v>41</v>
      </c>
      <c r="F17" s="12">
        <v>45</v>
      </c>
      <c r="G17" s="12"/>
    </row>
    <row r="20" spans="2:7" x14ac:dyDescent="0.25">
      <c r="D20" s="18"/>
      <c r="E20" s="18"/>
      <c r="F20" s="18"/>
      <c r="G20" s="18"/>
    </row>
    <row r="21" spans="2:7" x14ac:dyDescent="0.25">
      <c r="C21" s="34"/>
      <c r="D21" s="34"/>
      <c r="E21" s="34"/>
      <c r="F21" s="34"/>
      <c r="G21" s="34"/>
    </row>
    <row r="22" spans="2:7" x14ac:dyDescent="0.25">
      <c r="C22" s="39"/>
      <c r="D22" s="34"/>
      <c r="E22" s="34"/>
      <c r="F22" s="34"/>
      <c r="G22" s="34"/>
    </row>
    <row r="23" spans="2:7" x14ac:dyDescent="0.25">
      <c r="C23" s="39"/>
      <c r="D23" s="34"/>
      <c r="E23" s="34"/>
      <c r="F23" s="34"/>
      <c r="G23" s="34"/>
    </row>
    <row r="24" spans="2:7" x14ac:dyDescent="0.25">
      <c r="B24" s="16"/>
      <c r="C24" s="34"/>
      <c r="D24" s="34"/>
      <c r="E24" s="34"/>
      <c r="F24" s="34"/>
      <c r="G24" s="34"/>
    </row>
    <row r="25" spans="2:7" x14ac:dyDescent="0.25">
      <c r="B25" s="16"/>
      <c r="C25" s="39"/>
      <c r="D25" s="34"/>
      <c r="E25" s="34"/>
      <c r="F25" s="34"/>
      <c r="G25" s="34"/>
    </row>
    <row r="26" spans="2:7" x14ac:dyDescent="0.25">
      <c r="B26" s="16"/>
      <c r="C26" s="40"/>
      <c r="D26" s="34"/>
      <c r="E26" s="34"/>
      <c r="F26" s="34"/>
      <c r="G26" s="34"/>
    </row>
    <row r="27" spans="2:7" x14ac:dyDescent="0.25">
      <c r="B27" s="16"/>
      <c r="C27" s="39"/>
      <c r="D27" s="34"/>
      <c r="E27" s="34"/>
      <c r="F27" s="34"/>
      <c r="G27" s="34"/>
    </row>
    <row r="28" spans="2:7" x14ac:dyDescent="0.25">
      <c r="B28" s="16"/>
      <c r="C28" s="39"/>
      <c r="D28" s="34"/>
      <c r="E28" s="34"/>
      <c r="F28" s="34"/>
      <c r="G28" s="34"/>
    </row>
  </sheetData>
  <mergeCells count="13">
    <mergeCell ref="I1:N1"/>
    <mergeCell ref="B1:G1"/>
    <mergeCell ref="P1:W1"/>
    <mergeCell ref="B16:B17"/>
    <mergeCell ref="B4:B5"/>
    <mergeCell ref="B8:B9"/>
    <mergeCell ref="B12:B13"/>
    <mergeCell ref="P7:P8"/>
    <mergeCell ref="I14:I15"/>
    <mergeCell ref="I7:I8"/>
    <mergeCell ref="I10:N11"/>
    <mergeCell ref="I3:N4"/>
    <mergeCell ref="P3:W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32"/>
  <sheetViews>
    <sheetView tabSelected="1" workbookViewId="0">
      <selection activeCell="J8" sqref="J8"/>
    </sheetView>
  </sheetViews>
  <sheetFormatPr defaultRowHeight="15" x14ac:dyDescent="0.25"/>
  <cols>
    <col min="2" max="2" width="20.140625" bestFit="1" customWidth="1"/>
  </cols>
  <sheetData>
    <row r="3" spans="1:8" x14ac:dyDescent="0.25">
      <c r="A3" s="3"/>
      <c r="B3" s="83" t="s">
        <v>34</v>
      </c>
      <c r="C3" s="83"/>
      <c r="D3" s="83"/>
      <c r="E3" s="83"/>
      <c r="F3" s="83"/>
      <c r="G3" s="83"/>
      <c r="H3" s="83"/>
    </row>
    <row r="4" spans="1:8" x14ac:dyDescent="0.25">
      <c r="A4" s="3"/>
      <c r="B4" s="83"/>
      <c r="C4" s="83"/>
      <c r="D4" s="83"/>
      <c r="E4" s="83"/>
      <c r="F4" s="83"/>
      <c r="G4" s="83"/>
      <c r="H4" s="83"/>
    </row>
    <row r="5" spans="1:8" ht="26.25" x14ac:dyDescent="0.25">
      <c r="A5" s="3"/>
      <c r="B5" s="8" t="s">
        <v>7</v>
      </c>
      <c r="C5" s="84" t="s">
        <v>21</v>
      </c>
      <c r="D5" s="84"/>
      <c r="E5" s="7"/>
      <c r="F5" s="6"/>
      <c r="G5" s="6"/>
      <c r="H5" s="6"/>
    </row>
    <row r="6" spans="1:8" x14ac:dyDescent="0.25">
      <c r="A6" s="69">
        <v>1</v>
      </c>
      <c r="B6" s="64" t="s">
        <v>60</v>
      </c>
      <c r="C6" s="81">
        <v>80</v>
      </c>
      <c r="D6" s="81"/>
      <c r="E6" s="2"/>
      <c r="F6" s="5">
        <v>80</v>
      </c>
      <c r="G6" s="4" t="s">
        <v>22</v>
      </c>
      <c r="H6" s="2"/>
    </row>
    <row r="7" spans="1:8" x14ac:dyDescent="0.25">
      <c r="A7" s="69">
        <v>2</v>
      </c>
      <c r="B7" s="71" t="s">
        <v>17</v>
      </c>
      <c r="C7" s="81">
        <v>54</v>
      </c>
      <c r="D7" s="81"/>
      <c r="E7" s="2"/>
      <c r="F7" s="5">
        <v>54</v>
      </c>
      <c r="G7" s="4" t="s">
        <v>23</v>
      </c>
      <c r="H7" s="2"/>
    </row>
    <row r="8" spans="1:8" x14ac:dyDescent="0.25">
      <c r="A8" s="68">
        <v>3</v>
      </c>
      <c r="B8" s="72" t="s">
        <v>19</v>
      </c>
      <c r="C8" s="85">
        <v>38</v>
      </c>
      <c r="D8" s="85"/>
      <c r="E8" s="2"/>
      <c r="F8" s="5">
        <v>38</v>
      </c>
      <c r="G8" s="4" t="s">
        <v>24</v>
      </c>
      <c r="H8" s="2"/>
    </row>
    <row r="9" spans="1:8" x14ac:dyDescent="0.25">
      <c r="A9" s="69">
        <v>3</v>
      </c>
      <c r="B9" s="71" t="s">
        <v>13</v>
      </c>
      <c r="C9" s="81">
        <v>38</v>
      </c>
      <c r="D9" s="81"/>
      <c r="E9" s="2"/>
      <c r="F9" s="5">
        <v>26</v>
      </c>
      <c r="G9" s="4" t="s">
        <v>25</v>
      </c>
      <c r="H9" s="2"/>
    </row>
    <row r="10" spans="1:8" x14ac:dyDescent="0.25">
      <c r="A10" s="51"/>
      <c r="B10" s="73"/>
      <c r="C10" s="82"/>
      <c r="D10" s="82"/>
      <c r="E10" s="2"/>
      <c r="F10" s="5">
        <v>16</v>
      </c>
      <c r="G10" s="4" t="s">
        <v>26</v>
      </c>
      <c r="H10" s="2"/>
    </row>
    <row r="11" spans="1:8" x14ac:dyDescent="0.25">
      <c r="A11" s="69">
        <v>5</v>
      </c>
      <c r="B11" s="64" t="s">
        <v>15</v>
      </c>
      <c r="C11" s="81">
        <v>26</v>
      </c>
      <c r="D11" s="81"/>
      <c r="E11" s="2"/>
      <c r="F11" s="5">
        <v>10</v>
      </c>
      <c r="G11" s="4" t="s">
        <v>27</v>
      </c>
      <c r="H11" s="2"/>
    </row>
    <row r="12" spans="1:8" x14ac:dyDescent="0.25">
      <c r="A12" s="69">
        <v>6</v>
      </c>
      <c r="B12" s="70" t="s">
        <v>29</v>
      </c>
      <c r="C12" s="81">
        <v>26</v>
      </c>
      <c r="D12" s="81"/>
      <c r="E12" s="2"/>
      <c r="F12" s="5">
        <v>6</v>
      </c>
      <c r="G12" s="4" t="s">
        <v>28</v>
      </c>
      <c r="H12" s="2"/>
    </row>
    <row r="13" spans="1:8" x14ac:dyDescent="0.25">
      <c r="A13" s="69">
        <v>7</v>
      </c>
      <c r="B13" s="70" t="s">
        <v>16</v>
      </c>
      <c r="C13" s="81">
        <v>26</v>
      </c>
      <c r="D13" s="81"/>
      <c r="E13" s="2"/>
      <c r="F13" s="2"/>
      <c r="G13" s="2"/>
      <c r="H13" s="2"/>
    </row>
    <row r="14" spans="1:8" x14ac:dyDescent="0.25">
      <c r="A14" s="69">
        <v>8</v>
      </c>
      <c r="B14" s="70" t="s">
        <v>54</v>
      </c>
      <c r="C14" s="81">
        <v>26</v>
      </c>
      <c r="D14" s="81"/>
      <c r="E14" s="2"/>
      <c r="F14" s="2"/>
      <c r="G14" s="2"/>
      <c r="H14" s="2"/>
    </row>
    <row r="15" spans="1:8" x14ac:dyDescent="0.25">
      <c r="A15" s="51"/>
      <c r="B15" s="73"/>
      <c r="C15" s="82"/>
      <c r="D15" s="82"/>
      <c r="E15" s="2"/>
      <c r="F15" s="2"/>
      <c r="G15" s="2"/>
      <c r="H15" s="2"/>
    </row>
    <row r="16" spans="1:8" x14ac:dyDescent="0.25">
      <c r="A16" s="69">
        <v>9</v>
      </c>
      <c r="B16" s="70" t="s">
        <v>68</v>
      </c>
      <c r="C16" s="81">
        <v>16</v>
      </c>
      <c r="D16" s="81"/>
      <c r="E16" s="2"/>
      <c r="F16" s="2"/>
      <c r="G16" s="2"/>
      <c r="H16" s="2"/>
    </row>
    <row r="17" spans="1:8" x14ac:dyDescent="0.25">
      <c r="A17" s="69">
        <v>10</v>
      </c>
      <c r="B17" s="70" t="s">
        <v>18</v>
      </c>
      <c r="C17" s="81">
        <v>16</v>
      </c>
      <c r="D17" s="81"/>
      <c r="E17" s="2"/>
      <c r="F17" s="2"/>
      <c r="G17" s="2"/>
      <c r="H17" s="2"/>
    </row>
    <row r="18" spans="1:8" x14ac:dyDescent="0.25">
      <c r="A18" s="69">
        <v>11</v>
      </c>
      <c r="B18" s="70" t="s">
        <v>14</v>
      </c>
      <c r="C18" s="81">
        <v>16</v>
      </c>
      <c r="D18" s="81"/>
      <c r="E18" s="2"/>
      <c r="F18" s="2"/>
      <c r="G18" s="2"/>
      <c r="H18" s="2"/>
    </row>
    <row r="19" spans="1:8" x14ac:dyDescent="0.25">
      <c r="A19" s="69">
        <v>12</v>
      </c>
      <c r="B19" s="70" t="s">
        <v>32</v>
      </c>
      <c r="C19" s="81">
        <v>16</v>
      </c>
      <c r="D19" s="81"/>
      <c r="E19" s="2"/>
      <c r="F19" s="2"/>
      <c r="G19" s="2"/>
      <c r="H19" s="2"/>
    </row>
    <row r="20" spans="1:8" x14ac:dyDescent="0.25">
      <c r="A20" s="69">
        <v>13</v>
      </c>
      <c r="B20" s="70" t="s">
        <v>12</v>
      </c>
      <c r="C20" s="81">
        <v>16</v>
      </c>
      <c r="D20" s="81"/>
    </row>
    <row r="21" spans="1:8" x14ac:dyDescent="0.25">
      <c r="A21" s="69">
        <v>14</v>
      </c>
      <c r="B21" s="70" t="s">
        <v>30</v>
      </c>
      <c r="C21" s="86">
        <v>16</v>
      </c>
      <c r="D21" s="86"/>
    </row>
    <row r="22" spans="1:8" x14ac:dyDescent="0.25">
      <c r="A22" s="69">
        <v>15</v>
      </c>
      <c r="B22" s="70" t="s">
        <v>57</v>
      </c>
      <c r="C22" s="86">
        <v>16</v>
      </c>
      <c r="D22" s="86"/>
    </row>
    <row r="23" spans="1:8" x14ac:dyDescent="0.25">
      <c r="A23" s="69">
        <v>16</v>
      </c>
      <c r="B23" s="70" t="s">
        <v>31</v>
      </c>
      <c r="C23" s="86">
        <v>16</v>
      </c>
      <c r="D23" s="86"/>
    </row>
    <row r="24" spans="1:8" x14ac:dyDescent="0.25">
      <c r="A24" s="51"/>
      <c r="B24" s="73"/>
      <c r="C24" s="82"/>
      <c r="D24" s="82"/>
    </row>
    <row r="25" spans="1:8" x14ac:dyDescent="0.25">
      <c r="A25" s="69">
        <v>17</v>
      </c>
      <c r="B25" s="70" t="s">
        <v>58</v>
      </c>
      <c r="C25" s="86">
        <v>10</v>
      </c>
      <c r="D25" s="86"/>
    </row>
    <row r="26" spans="1:8" x14ac:dyDescent="0.25">
      <c r="A26" s="69">
        <v>18</v>
      </c>
      <c r="B26" s="70" t="s">
        <v>59</v>
      </c>
      <c r="C26" s="86">
        <v>10</v>
      </c>
      <c r="D26" s="86"/>
    </row>
    <row r="27" spans="1:8" x14ac:dyDescent="0.25">
      <c r="A27" s="69">
        <v>19</v>
      </c>
      <c r="B27" s="70" t="s">
        <v>56</v>
      </c>
      <c r="C27" s="86">
        <v>10</v>
      </c>
      <c r="D27" s="86"/>
    </row>
    <row r="28" spans="1:8" x14ac:dyDescent="0.25">
      <c r="A28" s="69">
        <v>20</v>
      </c>
      <c r="B28" s="70" t="s">
        <v>33</v>
      </c>
      <c r="C28" s="86">
        <v>10</v>
      </c>
      <c r="D28" s="86"/>
    </row>
    <row r="29" spans="1:8" x14ac:dyDescent="0.25">
      <c r="A29" s="69">
        <v>21</v>
      </c>
      <c r="B29" s="70" t="s">
        <v>61</v>
      </c>
      <c r="C29" s="86">
        <v>10</v>
      </c>
      <c r="D29" s="86"/>
    </row>
    <row r="30" spans="1:8" x14ac:dyDescent="0.25">
      <c r="A30" s="88">
        <v>22</v>
      </c>
      <c r="B30" s="70" t="s">
        <v>55</v>
      </c>
      <c r="C30" s="87">
        <v>10</v>
      </c>
      <c r="D30" s="87"/>
    </row>
    <row r="31" spans="1:8" x14ac:dyDescent="0.25">
      <c r="A31" s="66"/>
      <c r="B31" s="73"/>
      <c r="C31" s="82"/>
      <c r="D31" s="82"/>
    </row>
    <row r="32" spans="1:8" x14ac:dyDescent="0.25">
      <c r="A32" s="66"/>
      <c r="B32" s="65"/>
      <c r="C32" s="82"/>
      <c r="D32" s="82"/>
    </row>
  </sheetData>
  <mergeCells count="29">
    <mergeCell ref="C30:D30"/>
    <mergeCell ref="C31:D31"/>
    <mergeCell ref="C32:D32"/>
    <mergeCell ref="C29:D29"/>
    <mergeCell ref="C24:D24"/>
    <mergeCell ref="C28:D28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16:D16"/>
    <mergeCell ref="C10:D10"/>
    <mergeCell ref="C15:D15"/>
    <mergeCell ref="B3:H4"/>
    <mergeCell ref="C5:D5"/>
    <mergeCell ref="C6:D6"/>
    <mergeCell ref="C7:D7"/>
    <mergeCell ref="C8:D8"/>
    <mergeCell ref="C9:D9"/>
    <mergeCell ref="C11:D11"/>
    <mergeCell ref="C12:D12"/>
    <mergeCell ref="C13:D13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Poule A</vt:lpstr>
      <vt:lpstr>Poule B</vt:lpstr>
      <vt:lpstr>Poule C</vt:lpstr>
      <vt:lpstr>Poule D</vt:lpstr>
      <vt:lpstr>Finale rondes</vt:lpstr>
      <vt:lpstr>Eindranking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jalving</dc:creator>
  <cp:lastModifiedBy>Ad Klijn2</cp:lastModifiedBy>
  <cp:lastPrinted>2023-10-22T15:37:26Z</cp:lastPrinted>
  <dcterms:created xsi:type="dcterms:W3CDTF">2023-08-08T10:57:24Z</dcterms:created>
  <dcterms:modified xsi:type="dcterms:W3CDTF">2023-10-24T07:29:46Z</dcterms:modified>
</cp:coreProperties>
</file>